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issão Permanente de Licitações\2022\PE2022\PE075.22 - Limpeza - Fórmula E\"/>
    </mc:Choice>
  </mc:AlternateContent>
  <xr:revisionPtr revIDLastSave="0" documentId="8_{FB74EDB0-64C2-4C89-93BB-2104A5BF498E}" xr6:coauthVersionLast="47" xr6:coauthVersionMax="47" xr10:uidLastSave="{00000000-0000-0000-0000-000000000000}"/>
  <bookViews>
    <workbookView xWindow="-120" yWindow="-120" windowWidth="21840" windowHeight="13020" xr2:uid="{79A932A5-9A3F-40CF-AFCB-66188E411537}"/>
  </bookViews>
  <sheets>
    <sheet name="MATERIAL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6" l="1"/>
  <c r="K8" i="6"/>
  <c r="M8" i="6"/>
  <c r="P66" i="6"/>
  <c r="P64" i="6"/>
  <c r="P76" i="6"/>
  <c r="P138" i="6"/>
  <c r="P132" i="6"/>
  <c r="P125" i="6"/>
  <c r="P124" i="6"/>
  <c r="P123" i="6"/>
  <c r="P122" i="6"/>
  <c r="P121" i="6"/>
  <c r="P120" i="6"/>
  <c r="P119" i="6"/>
  <c r="P118" i="6"/>
  <c r="P117" i="6"/>
  <c r="P116" i="6"/>
  <c r="A116" i="6"/>
  <c r="A117" i="6" s="1"/>
  <c r="A118" i="6" s="1"/>
  <c r="A119" i="6" s="1"/>
  <c r="A120" i="6" s="1"/>
  <c r="A123" i="6" s="1"/>
  <c r="A124" i="6" s="1"/>
  <c r="P115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A91" i="6"/>
  <c r="A95" i="6" s="1"/>
  <c r="A97" i="6" s="1"/>
  <c r="A98" i="6" s="1"/>
  <c r="A100" i="6" s="1"/>
  <c r="A101" i="6" s="1"/>
  <c r="A102" i="6" s="1"/>
  <c r="A103" i="6" s="1"/>
  <c r="A104" i="6" s="1"/>
  <c r="A105" i="6" s="1"/>
  <c r="A106" i="6" s="1"/>
  <c r="A107" i="6" s="1"/>
  <c r="A108" i="6" s="1"/>
  <c r="P90" i="6"/>
  <c r="P84" i="6"/>
  <c r="A84" i="6"/>
  <c r="P83" i="6"/>
  <c r="P77" i="6"/>
  <c r="P75" i="6"/>
  <c r="P74" i="6"/>
  <c r="P73" i="6"/>
  <c r="P72" i="6"/>
  <c r="P71" i="6"/>
  <c r="P70" i="6"/>
  <c r="P69" i="6"/>
  <c r="P68" i="6"/>
  <c r="P67" i="6"/>
  <c r="P65" i="6"/>
  <c r="P63" i="6"/>
  <c r="P62" i="6"/>
  <c r="P61" i="6"/>
  <c r="P60" i="6"/>
  <c r="P59" i="6"/>
  <c r="A61" i="6"/>
  <c r="A62" i="6" s="1"/>
  <c r="A63" i="6" s="1"/>
  <c r="A65" i="6" s="1"/>
  <c r="A68" i="6" s="1"/>
  <c r="A69" i="6" s="1"/>
  <c r="A70" i="6" s="1"/>
  <c r="A71" i="6" s="1"/>
  <c r="A72" i="6" s="1"/>
  <c r="A73" i="6" s="1"/>
  <c r="A74" i="6" s="1"/>
  <c r="A75" i="6" s="1"/>
  <c r="P58" i="6"/>
  <c r="P57" i="6"/>
  <c r="P56" i="6"/>
  <c r="A57" i="6"/>
  <c r="P55" i="6"/>
  <c r="A44" i="6"/>
  <c r="A45" i="6" s="1"/>
  <c r="A47" i="6" s="1"/>
  <c r="A48" i="6" s="1"/>
  <c r="A49" i="6" s="1"/>
  <c r="A22" i="6"/>
  <c r="A23" i="6" s="1"/>
  <c r="A24" i="6" s="1"/>
  <c r="A25" i="6" s="1"/>
  <c r="A26" i="6" s="1"/>
  <c r="A29" i="6" s="1"/>
  <c r="A30" i="6" s="1"/>
  <c r="A31" i="6" s="1"/>
  <c r="A32" i="6" s="1"/>
  <c r="A33" i="6" s="1"/>
  <c r="A34" i="6" s="1"/>
  <c r="A35" i="6" s="1"/>
  <c r="A36" i="6" s="1"/>
  <c r="A37" i="6" s="1"/>
  <c r="L15" i="6"/>
  <c r="K15" i="6"/>
  <c r="J15" i="6"/>
  <c r="L14" i="6"/>
  <c r="K14" i="6"/>
  <c r="J14" i="6"/>
  <c r="L13" i="6"/>
  <c r="K13" i="6"/>
  <c r="J13" i="6"/>
  <c r="L12" i="6"/>
  <c r="K12" i="6"/>
  <c r="J12" i="6"/>
  <c r="L11" i="6"/>
  <c r="K11" i="6"/>
  <c r="J11" i="6"/>
  <c r="L10" i="6"/>
  <c r="K10" i="6"/>
  <c r="J10" i="6"/>
  <c r="L9" i="6"/>
  <c r="K9" i="6"/>
  <c r="J9" i="6"/>
  <c r="K7" i="6"/>
  <c r="L7" i="6" l="1"/>
  <c r="M7" i="6" s="1"/>
  <c r="M10" i="6"/>
  <c r="M9" i="6"/>
  <c r="M11" i="6"/>
  <c r="M15" i="6"/>
  <c r="P85" i="6"/>
  <c r="M12" i="6"/>
  <c r="P126" i="6"/>
  <c r="P110" i="6"/>
  <c r="P78" i="6"/>
  <c r="M13" i="6"/>
  <c r="M14" i="6"/>
  <c r="O142" i="6" l="1"/>
  <c r="O140" i="6"/>
  <c r="O144" i="6" l="1"/>
</calcChain>
</file>

<file path=xl/sharedStrings.xml><?xml version="1.0" encoding="utf-8"?>
<sst xmlns="http://schemas.openxmlformats.org/spreadsheetml/2006/main" count="165" uniqueCount="116">
  <si>
    <t>SERVIÇOS DE LIMPEZA E-PRIX CIDADE DE SÃO PAULO</t>
  </si>
  <si>
    <t>Tabela de Distribuição das Equipes de Limpeza</t>
  </si>
  <si>
    <t>ITEM</t>
  </si>
  <si>
    <t>DESCRIÇÃO</t>
  </si>
  <si>
    <t>TOTAL GERAL DE POSTOS</t>
  </si>
  <si>
    <t>TOTAL GERAL DE HORAS</t>
  </si>
  <si>
    <t>VALOR UNITÁRIO 
POR HORA [R$/H]</t>
  </si>
  <si>
    <t>VALOR TOTAL                                    [R$]</t>
  </si>
  <si>
    <t>PERÍODO</t>
  </si>
  <si>
    <t>TOTAL GERAL</t>
  </si>
  <si>
    <t>M</t>
  </si>
  <si>
    <t>T</t>
  </si>
  <si>
    <t>AGENTE DE HIGIENIZAÇÃO</t>
  </si>
  <si>
    <t>AGENTE DE LIMPEZA</t>
  </si>
  <si>
    <t>ALMOXARIFE</t>
  </si>
  <si>
    <t>COPEIRA</t>
  </si>
  <si>
    <t>COORDENADOR GERAL</t>
  </si>
  <si>
    <t xml:space="preserve">LIMPADOR DE VIDROS </t>
  </si>
  <si>
    <t>OPERADOR DE COMPACTADOR</t>
  </si>
  <si>
    <t>CONDUTOR VASSOURA MAGNÉTICA (MOTORISTA)</t>
  </si>
  <si>
    <t>SUPERVISOR</t>
  </si>
  <si>
    <t>TOTAL</t>
  </si>
  <si>
    <t>Tabela de Insumos de Consumo</t>
  </si>
  <si>
    <t>QDD</t>
  </si>
  <si>
    <t>VALOR UNITÁRIO                    [R$]</t>
  </si>
  <si>
    <t>Esponja dupla face macia, produto não-tecido à base de fibras sintéticas e mineral abrasivo unidos por resina à prova d'água usado para limpeza em geral, com a principal característica de limpar a superfície sem riscá-la; dimensão: 102 x 260 mm.</t>
  </si>
  <si>
    <t>Esponja fibra uso geral, produto não-tecido à base de fibras sintéticas e mineral abrasivo unidos por resina à prova d'água, usada para limpeza em geral; dimensão: 102x260mm.</t>
  </si>
  <si>
    <t>Flanela de algodão para uso geral; dimensão: 30x40cm.</t>
  </si>
  <si>
    <t>Pano em tecido de algodão (100%) alvejado para limpeza; dimensão: 40x50cm.</t>
  </si>
  <si>
    <t xml:space="preserve">Papel higiênico 300m branco, de primeira qualidade, extra macio, medindo 0,10 x 300 metros, diâmetro máximo do rolo 22cm e diâmetro minimo do canudo interno 4,5cm, com alto poder de absorção, 100% fibras virgens, com laudo microbiológico do fabricante conforme portaria m.s. nº 1.480, de 31/12/90. fardos com 8(oito)rolos. </t>
  </si>
  <si>
    <t xml:space="preserve">Papel toalha interfolha branco, 03 dobras, classe 01, mediando aprox. 22.5 x 26 cm, cortado folha a folha, fardo com 1250 folhas, alvura ISO maior que 85%; quantidade de pintas menor que 5 mm2/m2, tempo de absorção de água menor que 6 segundos, cap. de absorção de água maior que 5g/g; quant. de furos menor que 10 mm2/m2; resistência a tração a úmido maior que 90n/m; conforme norma da ABNT nbr 15.464-7 e 15.134, gramatura superior a 40g/m2, 100% celulose virgem. </t>
  </si>
  <si>
    <t>Papel higiênico branco picotado folha smples de primeira qualidade, extra macio alta absorção 100% celulose virgem, rolos com 30 metros x 10 cm de largura, acondicionado em fardos com 64 rolos</t>
  </si>
  <si>
    <t>Protetor de assento sanitário descartável, folha simples; Fornecimento: caixa com 602 folhas cada.</t>
  </si>
  <si>
    <t>Sabonete líquido (caixa com 4 bombonas de 5 litros cada).</t>
  </si>
  <si>
    <t>Sabonete líquido (caixa com 8 recipientes de 900 ml cada).</t>
  </si>
  <si>
    <t>Saco de algodão alvejado, para uso geral.</t>
  </si>
  <si>
    <t>Saco preto para lixo orgânico, reforçado, uso geral; capacidade: 30 litros.</t>
  </si>
  <si>
    <t>Saco preto para lixo orgânico, reforçado, uso geral; capacidade: 200 litros.</t>
  </si>
  <si>
    <t>Saco preto para lixo orgânico, reforçado, uso geral; capacidade: 300 litros.</t>
  </si>
  <si>
    <t>Saco verde para coleta seletiva, reforçado, uso geral; capacidade: 150 litros.</t>
  </si>
  <si>
    <t>Saco verde para coleta seletiva, reforçado, uso geral; capacidade: 300 litros.</t>
  </si>
  <si>
    <t>Saco higiênico para descarte de absorvente, produzidos em polietileno; Fornecimento: embalagem com 12 unidades contendo 25 saquinhos cada.</t>
  </si>
  <si>
    <t>Tabela de Materiais de Limpeza em Geral</t>
  </si>
  <si>
    <t>Álcool a 70% GL (“Gay-Lussac” – 70 de álcool e 30 de água), para uso geral.</t>
  </si>
  <si>
    <t>Detergente clorado para limpeza; Embalagem: frasco com 5 litros.</t>
  </si>
  <si>
    <t>Cera acrílica de alto-brilho; impermeabilizante metalizado e autobrilhante, antiderrapante e resistente ao tráfego; líquido branco leitoso; odor levemente floral; não agressiva; não corrosiva; não inflamável (galão com 5 litros).</t>
  </si>
  <si>
    <t>Limpador desinfetante concentrado para uso geral (pisos tratados, azulejos, metais e louças sanitárias); limpador, desinfetante e controlador de odores; pH: 8,5 a 9,5; fragrância: lavanda; galão com 5 litros.</t>
  </si>
  <si>
    <t>Detergente líquido neutro para lavagem manual de louça (porcelanas, cristais e panelas); com propriedades desengordurantes, biodegradáveis e com elevado poder espumante; aroma: neutro.</t>
  </si>
  <si>
    <t>Limpa carpete; líquido incolor; fragrância floral suave.</t>
  </si>
  <si>
    <t>Limpador líquido multiuso de pronto-uso acondicionado em recipiente spray; indicado para limpeza diária de superfícies de cozinhas, banheiros, vidros, espelhos, fórmicas, portas, paredes, plásticos; sem adição de fragrância; líquido incolor; pH: 8,0 a 9,0.</t>
  </si>
  <si>
    <t>Tabela de Equipamentos de Médio e Grande Porte e Veículos</t>
  </si>
  <si>
    <t>Aspirador industrial para pó e líquidos.</t>
  </si>
  <si>
    <t>Caçamba estacionária tipo “roll-on roll-off”, para remoção de lixo  e/ou materiais inservíveis, capacidade mínima 26m³, incluindo a remoção e substituição contínua, sempre que seja atingida a capacidade máxima do equipamento</t>
  </si>
  <si>
    <t>Caminhão compactador de lixo, capacidade mínima de 19,2m³, montado sobre chassi de caminhão 6x2 ou 6x4, com PBT 23t, tipo BRUTUS 25 da USIMECA, ou similar</t>
  </si>
  <si>
    <t>Caminhão-Pipa, para uso exclusivo com transporte de água potável, capacidade mínima de 10.000 litros, incluindo mangotes de abastecimento em diversos diâmetros, com mangueira comprimento mínimo de 50m</t>
  </si>
  <si>
    <t>Carro para coleta de lixo e limpeza, com 4 rodas e recipientes de 40 litros e 60 litros, em cada carro</t>
  </si>
  <si>
    <t>Contentor de lixo, 4 rodas, capacidade 1.000 litros, tipo MGBR 1000 da AMERCON, ou similar</t>
  </si>
  <si>
    <t>Contentor de lixo, para Coleta Seletiva (cor diferenciada), 4 rodas, capacidade 1.000 litros, tipo MGBR 1000 da AMERCON, ou similar</t>
  </si>
  <si>
    <t>Contentor para coleta de vidros, capacidade 240 litros, tipo MSD 240 da AMERCON, ou similar  - Cor Verde</t>
  </si>
  <si>
    <t>Contentor de lixo, 2 rodas, capacidade 240 litros, tipo MSD 240 da AMERCON, ou similar Cor Cinza</t>
  </si>
  <si>
    <t>Contentor de lixo, para Coleta Seletiva (cor diferenciada), 2 rodas, capacidade 240 litros, tipo MSD 240 da AMERCON, ou similar - Cor Amarelo</t>
  </si>
  <si>
    <t>Contentor de lixo, para Coleta Seletiva (cor diferenciada), 2 rodas, capacidade 240 litros, tipo MSD 240 da AMERCON, ou similar - Cor Marron</t>
  </si>
  <si>
    <t>Contentor de lixo, para Coleta Seletiva (cor diferenciada), 2 rodas, capacidade 240 litros, tipo MSD 240 da AMERCON, ou similar - Cor Preto</t>
  </si>
  <si>
    <t>Coletor/Compactador Estacionário de Lixo, “roll-on roll-off”, capacidade mínima de 12m³ (doze metros cúbicos), tipo COMBOPAC da USIMECA, ou similar, incluindo operação, remoção e substituição contínua , sempre que seja atingida a capacidade máxima do equipamento</t>
  </si>
  <si>
    <t>Enceradeira elétrica, tipo industrial, Ø 350mm</t>
  </si>
  <si>
    <t>Escada de 5 degraus</t>
  </si>
  <si>
    <t>Extensão elétrica, comprimento mínimo – 20,00m</t>
  </si>
  <si>
    <t xml:space="preserve">Geradores de oxigênio ionizado e ozônio (geradores de ozônio) pelo processo de oxi-sanitização para eliminação de micro-organismos e odores em ambientes </t>
  </si>
  <si>
    <t>Lavadora a jato profissional com água quente, 220V, pressão de trabalho regulável até 2.175 libras/pol² (150 bar), tipo HDS 12/15 S da KÄRCHER, ou similar de mesmas características.</t>
  </si>
  <si>
    <t xml:space="preserve">Soprador de Folhas Costal, movido a gasolina, com 3,0/4 (kW/cv) de potência, 90m/s de velocidade do ar e 1720m³/h de volume de ar máximo com tubeira, tipo BR 600 da STIH, ou similar. </t>
  </si>
  <si>
    <t>Transformadores de 220/110v</t>
  </si>
  <si>
    <t>Varredeira Manual, tipo KM 70/20 C da Kärcher, ou similar</t>
  </si>
  <si>
    <t>Veículo tipo pick-up, mínimo de 1400 cc, com engate para tração</t>
  </si>
  <si>
    <t>Tambor de 280 litros para fluidos residuais</t>
  </si>
  <si>
    <t>Sanitários Químicos Portáteis</t>
  </si>
  <si>
    <t>Banheiro químico individual, portátil, com montagem, manutenção diária e desmontagem, em polietileno ou material similar, com teto translúcido, dimensões mínimas de 1,10m de frente x 1,10m de fundo x 2,10 de altura, composto de caixa de dejeto, porta papel higiênico, fechamento com identificação de ocupado, para uso do público em geralSanitário Químico STANDART</t>
  </si>
  <si>
    <t>Banheiro químico individual, portátil, para usuários de cadeiras de rodas, com montagem, manutenção diária e desmontagem, em polietileno ou material similar, com teto translúcido, dimensões padrões, que permitam a movimentação da cadeira de rodas do usuário no interior do banheiro, composto de todos os equipamentos e acessórios de seguranças que atendam às exigências previstas em normas técnicas aprovadas pelos Órgãos oficiais competentes</t>
  </si>
  <si>
    <t>Tabela de Ferramentas</t>
  </si>
  <si>
    <t>Borrifador manual produzido em plástico PP, com bico regulador de dispersão, capacidade de 500 ml.</t>
  </si>
  <si>
    <t>Desentupidor manual de vaso sanitário, tipo bomba, corpo em PVC Ø 3" (75 mm), bocal/ventosa emborrachada com 180 mm; bomba  de sucção manual, corpo = 3",  bocal 180 mm.</t>
  </si>
  <si>
    <t>Escova de cerdas de nylon branco, com cabo; dimensão: 15 cm.</t>
  </si>
  <si>
    <t>Espeto coletor de lixo cabo com manopla em polipropileno e ponteira em aço carbono, com excelente durabilidade e que pode ser substituída: dimensão: Ø 2,2 cm, com comprimento da haste de 1,13m.</t>
  </si>
  <si>
    <r>
      <t xml:space="preserve">Kit Master (conjunto completo para limpeza de vidros) contendo no minimo </t>
    </r>
    <r>
      <rPr>
        <b/>
        <sz val="11"/>
        <color rgb="FF000000"/>
        <rFont val="Calibri"/>
        <family val="2"/>
      </rPr>
      <t>01 Bolsa de nylon</t>
    </r>
    <r>
      <rPr>
        <sz val="11"/>
        <color rgb="FF000000"/>
        <rFont val="Calibri"/>
        <family val="2"/>
      </rPr>
      <t xml:space="preserve"> com divisórias, </t>
    </r>
    <r>
      <rPr>
        <b/>
        <sz val="11"/>
        <color rgb="FF000000"/>
        <rFont val="Calibri"/>
        <family val="2"/>
      </rPr>
      <t>01 Extensão telescópica</t>
    </r>
    <r>
      <rPr>
        <sz val="11"/>
        <color rgb="FF000000"/>
        <rFont val="Calibri"/>
        <family val="2"/>
      </rPr>
      <t xml:space="preserve"> 1 a 3m, </t>
    </r>
    <r>
      <rPr>
        <b/>
        <sz val="11"/>
        <color rgb="FF000000"/>
        <rFont val="Calibri"/>
        <family val="2"/>
      </rPr>
      <t>01 Cabo de fixação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04 Guias removiveis</t>
    </r>
    <r>
      <rPr>
        <sz val="11"/>
        <color rgb="FF000000"/>
        <rFont val="Calibri"/>
        <family val="2"/>
      </rPr>
      <t xml:space="preserve"> de 15, 25, 35 e 45 cm, </t>
    </r>
    <r>
      <rPr>
        <b/>
        <sz val="11"/>
        <color rgb="FF000000"/>
        <rFont val="Calibri"/>
        <family val="2"/>
      </rPr>
      <t>01 Raspador de segurança</t>
    </r>
    <r>
      <rPr>
        <sz val="11"/>
        <color rgb="FF000000"/>
        <rFont val="Calibri"/>
        <family val="2"/>
      </rPr>
      <t xml:space="preserve"> com 10 laminas, </t>
    </r>
    <r>
      <rPr>
        <b/>
        <sz val="11"/>
        <color rgb="FF000000"/>
        <rFont val="Calibri"/>
        <family val="2"/>
      </rPr>
      <t>01 raspador multiuso</t>
    </r>
    <r>
      <rPr>
        <sz val="11"/>
        <color rgb="FF000000"/>
        <rFont val="Calibri"/>
        <family val="2"/>
      </rPr>
      <t xml:space="preserve"> com 10 laminas, </t>
    </r>
    <r>
      <rPr>
        <b/>
        <sz val="11"/>
        <color rgb="FF000000"/>
        <rFont val="Calibri"/>
        <family val="2"/>
      </rPr>
      <t>01 lavador de vidro</t>
    </r>
    <r>
      <rPr>
        <sz val="11"/>
        <color rgb="FF000000"/>
        <rFont val="Calibri"/>
        <family val="2"/>
      </rPr>
      <t xml:space="preserve"> 35cm, </t>
    </r>
    <r>
      <rPr>
        <b/>
        <sz val="11"/>
        <color rgb="FF000000"/>
        <rFont val="Calibri"/>
        <family val="2"/>
      </rPr>
      <t>01 luva para lavador</t>
    </r>
    <r>
      <rPr>
        <sz val="11"/>
        <color rgb="FF000000"/>
        <rFont val="Calibri"/>
        <family val="2"/>
      </rPr>
      <t xml:space="preserve"> 35cm, </t>
    </r>
    <r>
      <rPr>
        <b/>
        <sz val="11"/>
        <color rgb="FF000000"/>
        <rFont val="Calibri"/>
        <family val="2"/>
      </rPr>
      <t>01 lamina de borracha</t>
    </r>
    <r>
      <rPr>
        <sz val="11"/>
        <color rgb="FF000000"/>
        <rFont val="Calibri"/>
        <family val="2"/>
      </rPr>
      <t xml:space="preserve"> 91cm, </t>
    </r>
    <r>
      <rPr>
        <b/>
        <sz val="11"/>
        <color rgb="FF000000"/>
        <rFont val="Calibri"/>
        <family val="2"/>
      </rPr>
      <t>01 suporte LT</t>
    </r>
    <r>
      <rPr>
        <sz val="11"/>
        <color rgb="FF000000"/>
        <rFont val="Calibri"/>
        <family val="2"/>
      </rPr>
      <t xml:space="preserve"> para uso de fibra. </t>
    </r>
    <r>
      <rPr>
        <b/>
        <sz val="11"/>
        <color rgb="FF000000"/>
        <rFont val="Calibri"/>
        <family val="2"/>
      </rPr>
      <t>01 fibra macia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01 espanador eletrostático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01 adaptador angular</t>
    </r>
    <r>
      <rPr>
        <sz val="11"/>
        <color rgb="FF000000"/>
        <rFont val="Calibri"/>
        <family val="2"/>
      </rPr>
      <t xml:space="preserve"> e </t>
    </r>
    <r>
      <rPr>
        <b/>
        <sz val="11"/>
        <color rgb="FF000000"/>
        <rFont val="Calibri"/>
        <family val="2"/>
      </rPr>
      <t>01 pulverizador</t>
    </r>
    <r>
      <rPr>
        <sz val="11"/>
        <color rgb="FF000000"/>
        <rFont val="Calibri"/>
        <family val="2"/>
      </rPr>
      <t>.</t>
    </r>
  </si>
  <si>
    <t>Lanterna com pilhas.</t>
  </si>
  <si>
    <t>Mangueira de lavagem, Ø 3/4", comprimento mínimo - 20,00m.</t>
  </si>
  <si>
    <t>Pá para lixo, tipo aberta, com cabo longo.</t>
  </si>
  <si>
    <t>Pá para lixo, tipo pequena.</t>
  </si>
  <si>
    <t>Placas de orientação – “EM MANUTENÇÃO”.</t>
  </si>
  <si>
    <t>Placas de advertência – “PISO ESCORREGADIO”.</t>
  </si>
  <si>
    <t>Rodo com lamina dupla – 40cm.</t>
  </si>
  <si>
    <t>Rodo com lamina dupla – 60cm.</t>
  </si>
  <si>
    <t>Super “Mop” (esfregão) completo, inclusive balde espremedor.</t>
  </si>
  <si>
    <t>Varal portátil.</t>
  </si>
  <si>
    <t>Vassoura de nylon.</t>
  </si>
  <si>
    <t>Vassoura de piaçava.</t>
  </si>
  <si>
    <t>Vassoura Mágica.</t>
  </si>
  <si>
    <t>Vassoura Metálica Regulável (Palheta), com 22 dentes e cabo de madeira com 120cm, tipo TRAMONTINA 77841/721.</t>
  </si>
  <si>
    <t>Vassourão, tipo Prefeitura, largura – 80cm.</t>
  </si>
  <si>
    <t>Tabela de Utensílios para Limpeza em Geral</t>
  </si>
  <si>
    <t>Balde plástico, capacidade – 15 litros.</t>
  </si>
  <si>
    <t>Balde plástico, capacidade – 20 litros.</t>
  </si>
  <si>
    <t>Cesto para lixo (aramado), capacidade 200 litros.</t>
  </si>
  <si>
    <t>Cesto para lixo (em polipropileno branco, tipo balde com tampa), dimensões Ø58x69cm – capacidade 100 litros.</t>
  </si>
  <si>
    <t>Cesto para lixo (em polipropileno branco, tipo balde com tampa), dimensões Ø48x60cm – capacidade 60 litros.</t>
  </si>
  <si>
    <t>Cesto para lixo (em polipropileno branco), dimensões Ø24x27cm, Capacidade 11 litros.</t>
  </si>
  <si>
    <t>Cesto para lixo com pedal, capacidade 30 litros.</t>
  </si>
  <si>
    <t>Cinzeiro de Chão (Bituqueira), tipo pedestal, para aproximadamente 1.200 bitucas, com 2 orifícios (local onde se joga a bituca), corpo tubular em alumínio; Dimensões: (altura do tubo x diâmetro do tubo x diâmetro da base) 95 x 7,6 x 24 cm.</t>
  </si>
  <si>
    <t>Galão plástico, capacidade – 5 litros.</t>
  </si>
  <si>
    <t>KIT Profissional para limpeza de vidros em fachada.</t>
  </si>
  <si>
    <t>Dispensador (“dispenser”) para involucro de descarte de absorvente, tipo Melbag.</t>
  </si>
  <si>
    <t>Coleta, Remoção e Destinação Final</t>
  </si>
  <si>
    <t>Supervisão e Acompanhamento Técnico</t>
  </si>
  <si>
    <t>Supervisão e Acompanhamento Técnico dos Serviços de Limpeza.</t>
  </si>
  <si>
    <t>MÃO DE OBRA</t>
  </si>
  <si>
    <t>MATERIAIS E EQUIPAMENTOS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</si>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</sst>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#"/>
    <numFmt numFmtId="165" formatCode="&quot;R$&quot;\ #,##0.00"/>
    <numFmt numFmtId="166" formatCode="&quot;R$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156">
    <xf numFmtId="0" fontId="0" fillId="0" borderId="0" xfId="0"/>
    <xf numFmtId="0" fontId="2" fillId="0" borderId="33" xfId="3" applyFont="1" applyBorder="1" applyAlignment="1" applyProtection="1">
      <alignment horizontal="center" vertical="center" wrapText="1"/>
      <protection hidden="1"/>
    </xf>
    <xf numFmtId="3" fontId="2" fillId="0" borderId="33" xfId="3" applyNumberFormat="1" applyFont="1" applyBorder="1" applyAlignment="1" applyProtection="1">
      <alignment horizontal="center" vertical="center" wrapText="1"/>
      <protection hidden="1"/>
    </xf>
    <xf numFmtId="38" fontId="2" fillId="0" borderId="21" xfId="3" applyNumberFormat="1" applyFont="1" applyBorder="1" applyAlignment="1">
      <alignment horizontal="center" vertical="center"/>
    </xf>
    <xf numFmtId="38" fontId="2" fillId="0" borderId="27" xfId="3" applyNumberFormat="1" applyFont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vertical="center"/>
    </xf>
    <xf numFmtId="0" fontId="5" fillId="0" borderId="15" xfId="3" applyFont="1" applyBorder="1" applyAlignment="1" applyProtection="1">
      <alignment horizontal="center" vertical="center" wrapText="1"/>
      <protection hidden="1"/>
    </xf>
    <xf numFmtId="43" fontId="5" fillId="0" borderId="12" xfId="1" applyFont="1" applyFill="1" applyBorder="1" applyAlignment="1">
      <alignment horizontal="center" vertical="center" wrapText="1"/>
    </xf>
    <xf numFmtId="0" fontId="5" fillId="0" borderId="21" xfId="3" applyFont="1" applyBorder="1" applyAlignment="1" applyProtection="1">
      <alignment horizontal="center" vertical="center" wrapText="1"/>
      <protection hidden="1"/>
    </xf>
    <xf numFmtId="43" fontId="5" fillId="0" borderId="18" xfId="1" applyFont="1" applyFill="1" applyBorder="1" applyAlignment="1">
      <alignment horizontal="center" vertical="center" wrapText="1"/>
    </xf>
    <xf numFmtId="3" fontId="5" fillId="0" borderId="21" xfId="3" applyNumberFormat="1" applyFont="1" applyBorder="1" applyAlignment="1" applyProtection="1">
      <alignment horizontal="center" vertical="center" wrapText="1"/>
      <protection hidden="1"/>
    </xf>
    <xf numFmtId="0" fontId="5" fillId="0" borderId="27" xfId="3" applyFont="1" applyBorder="1" applyAlignment="1" applyProtection="1">
      <alignment horizontal="center" vertical="center" wrapText="1"/>
      <protection hidden="1"/>
    </xf>
    <xf numFmtId="43" fontId="5" fillId="0" borderId="24" xfId="1" applyFont="1" applyFill="1" applyBorder="1" applyAlignment="1">
      <alignment horizontal="center" vertical="center" wrapText="1"/>
    </xf>
    <xf numFmtId="44" fontId="5" fillId="0" borderId="12" xfId="3" applyNumberFormat="1" applyFont="1" applyBorder="1" applyAlignment="1">
      <alignment vertical="center" wrapText="1"/>
    </xf>
    <xf numFmtId="44" fontId="5" fillId="0" borderId="18" xfId="3" applyNumberFormat="1" applyFont="1" applyBorder="1" applyAlignment="1">
      <alignment vertical="center" wrapText="1"/>
    </xf>
    <xf numFmtId="44" fontId="5" fillId="0" borderId="18" xfId="3" applyNumberFormat="1" applyFont="1" applyBorder="1" applyAlignment="1">
      <alignment vertical="center"/>
    </xf>
    <xf numFmtId="44" fontId="5" fillId="0" borderId="18" xfId="3" quotePrefix="1" applyNumberFormat="1" applyFont="1" applyBorder="1" applyAlignment="1" applyProtection="1">
      <alignment vertical="center"/>
      <protection hidden="1"/>
    </xf>
    <xf numFmtId="44" fontId="5" fillId="0" borderId="18" xfId="3" applyNumberFormat="1" applyFont="1" applyBorder="1" applyAlignment="1" applyProtection="1">
      <alignment vertical="center" wrapText="1"/>
      <protection hidden="1"/>
    </xf>
    <xf numFmtId="166" fontId="2" fillId="3" borderId="6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vertical="center"/>
    </xf>
    <xf numFmtId="3" fontId="5" fillId="0" borderId="27" xfId="3" applyNumberFormat="1" applyFont="1" applyBorder="1" applyAlignment="1" applyProtection="1">
      <alignment horizontal="center" vertical="center" wrapText="1"/>
      <protection hidden="1"/>
    </xf>
    <xf numFmtId="43" fontId="5" fillId="0" borderId="18" xfId="1" quotePrefix="1" applyFont="1" applyFill="1" applyBorder="1" applyAlignment="1">
      <alignment horizontal="center" vertical="center" wrapText="1"/>
    </xf>
    <xf numFmtId="0" fontId="5" fillId="0" borderId="21" xfId="3" applyFont="1" applyBorder="1" applyAlignment="1" applyProtection="1">
      <alignment horizontal="center" vertical="center"/>
      <protection hidden="1"/>
    </xf>
    <xf numFmtId="165" fontId="2" fillId="0" borderId="3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vertical="center"/>
    </xf>
    <xf numFmtId="3" fontId="5" fillId="0" borderId="44" xfId="3" applyNumberFormat="1" applyFont="1" applyBorder="1" applyAlignment="1" applyProtection="1">
      <alignment horizontal="center" vertical="center" wrapText="1"/>
      <protection hidden="1"/>
    </xf>
    <xf numFmtId="165" fontId="2" fillId="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3" fontId="5" fillId="0" borderId="18" xfId="1" applyFont="1" applyFill="1" applyBorder="1" applyAlignment="1">
      <alignment horizontal="right" vertical="center" wrapText="1"/>
    </xf>
    <xf numFmtId="165" fontId="2" fillId="0" borderId="6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0" fillId="0" borderId="12" xfId="3" applyNumberFormat="1" applyFont="1" applyBorder="1" applyAlignment="1" applyProtection="1">
      <alignment horizontal="center" vertical="center" shrinkToFit="1"/>
      <protection hidden="1"/>
    </xf>
    <xf numFmtId="0" fontId="0" fillId="0" borderId="34" xfId="3" applyFont="1" applyBorder="1" applyAlignment="1" applyProtection="1">
      <alignment horizontal="center" vertical="center"/>
      <protection hidden="1"/>
    </xf>
    <xf numFmtId="3" fontId="0" fillId="0" borderId="32" xfId="3" applyNumberFormat="1" applyFont="1" applyBorder="1" applyAlignment="1" applyProtection="1">
      <alignment horizontal="center" vertical="center"/>
      <protection hidden="1"/>
    </xf>
    <xf numFmtId="3" fontId="0" fillId="0" borderId="34" xfId="3" applyNumberFormat="1" applyFont="1" applyBorder="1" applyAlignment="1" applyProtection="1">
      <alignment horizontal="center" vertical="center"/>
      <protection hidden="1"/>
    </xf>
    <xf numFmtId="44" fontId="0" fillId="0" borderId="12" xfId="2" applyFont="1" applyFill="1" applyBorder="1" applyAlignment="1" applyProtection="1">
      <alignment horizontal="center" vertical="center" wrapText="1"/>
      <protection hidden="1"/>
    </xf>
    <xf numFmtId="165" fontId="0" fillId="0" borderId="35" xfId="0" applyNumberFormat="1" applyBorder="1" applyAlignment="1">
      <alignment vertical="center"/>
    </xf>
    <xf numFmtId="164" fontId="0" fillId="0" borderId="18" xfId="3" applyNumberFormat="1" applyFont="1" applyBorder="1" applyAlignment="1" applyProtection="1">
      <alignment horizontal="center" vertical="center" shrinkToFit="1"/>
      <protection hidden="1"/>
    </xf>
    <xf numFmtId="38" fontId="0" fillId="0" borderId="22" xfId="3" applyNumberFormat="1" applyFont="1" applyBorder="1" applyAlignment="1">
      <alignment horizontal="center" vertical="center"/>
    </xf>
    <xf numFmtId="38" fontId="0" fillId="0" borderId="20" xfId="3" applyNumberFormat="1" applyFont="1" applyBorder="1" applyAlignment="1">
      <alignment horizontal="center" vertical="center"/>
    </xf>
    <xf numFmtId="44" fontId="0" fillId="0" borderId="18" xfId="2" applyFont="1" applyFill="1" applyBorder="1" applyAlignment="1">
      <alignment horizontal="center"/>
    </xf>
    <xf numFmtId="165" fontId="0" fillId="0" borderId="23" xfId="0" applyNumberFormat="1" applyBorder="1" applyAlignment="1">
      <alignment vertical="center"/>
    </xf>
    <xf numFmtId="44" fontId="0" fillId="0" borderId="29" xfId="2" applyFont="1" applyFill="1" applyBorder="1" applyAlignment="1">
      <alignment horizontal="center"/>
    </xf>
    <xf numFmtId="165" fontId="0" fillId="0" borderId="36" xfId="0" applyNumberFormat="1" applyBorder="1" applyAlignment="1">
      <alignment vertical="center"/>
    </xf>
    <xf numFmtId="164" fontId="0" fillId="0" borderId="24" xfId="3" applyNumberFormat="1" applyFont="1" applyBorder="1" applyAlignment="1" applyProtection="1">
      <alignment horizontal="center" vertical="center" shrinkToFit="1"/>
      <protection hidden="1"/>
    </xf>
    <xf numFmtId="38" fontId="0" fillId="0" borderId="28" xfId="3" applyNumberFormat="1" applyFont="1" applyBorder="1" applyAlignment="1">
      <alignment horizontal="center" vertical="center"/>
    </xf>
    <xf numFmtId="38" fontId="0" fillId="0" borderId="26" xfId="3" applyNumberFormat="1" applyFont="1" applyBorder="1" applyAlignment="1">
      <alignment horizontal="center" vertical="center"/>
    </xf>
    <xf numFmtId="44" fontId="0" fillId="0" borderId="24" xfId="2" applyFont="1" applyFill="1" applyBorder="1" applyAlignment="1">
      <alignment horizontal="center"/>
    </xf>
    <xf numFmtId="165" fontId="0" fillId="0" borderId="3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5" fontId="0" fillId="0" borderId="23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35" xfId="3" applyNumberFormat="1" applyFont="1" applyBorder="1" applyAlignment="1" applyProtection="1">
      <alignment vertical="center" wrapText="1"/>
      <protection hidden="1"/>
    </xf>
    <xf numFmtId="165" fontId="0" fillId="0" borderId="4" xfId="3" applyNumberFormat="1" applyFont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165" fontId="0" fillId="0" borderId="17" xfId="3" applyNumberFormat="1" applyFont="1" applyBorder="1" applyAlignment="1" applyProtection="1">
      <alignment vertical="center" wrapText="1"/>
      <protection hidden="1"/>
    </xf>
    <xf numFmtId="165" fontId="0" fillId="0" borderId="5" xfId="3" applyNumberFormat="1" applyFont="1" applyBorder="1" applyAlignment="1" applyProtection="1">
      <alignment vertical="center" wrapText="1"/>
      <protection hidden="1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4" fontId="0" fillId="0" borderId="47" xfId="3" applyNumberFormat="1" applyFont="1" applyBorder="1" applyAlignment="1" applyProtection="1">
      <alignment horizontal="center" vertical="center" shrinkToFit="1"/>
      <protection hidden="1"/>
    </xf>
    <xf numFmtId="44" fontId="0" fillId="0" borderId="47" xfId="2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/>
    <xf numFmtId="3" fontId="0" fillId="0" borderId="32" xfId="3" quotePrefix="1" applyNumberFormat="1" applyFont="1" applyBorder="1" applyAlignment="1" applyProtection="1">
      <alignment horizontal="center" vertical="center"/>
      <protection hidden="1"/>
    </xf>
    <xf numFmtId="43" fontId="5" fillId="0" borderId="29" xfId="1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/>
    </xf>
    <xf numFmtId="43" fontId="5" fillId="0" borderId="47" xfId="1" applyFont="1" applyFill="1" applyBorder="1" applyAlignment="1">
      <alignment horizontal="center" vertical="center" wrapText="1"/>
    </xf>
    <xf numFmtId="165" fontId="0" fillId="0" borderId="35" xfId="0" applyNumberFormat="1" applyBorder="1" applyAlignment="1">
      <alignment horizontal="right" vertical="center"/>
    </xf>
    <xf numFmtId="1" fontId="5" fillId="0" borderId="15" xfId="3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>
      <alignment vertical="center"/>
    </xf>
    <xf numFmtId="165" fontId="0" fillId="0" borderId="23" xfId="3" applyNumberFormat="1" applyFont="1" applyBorder="1" applyAlignment="1" applyProtection="1">
      <alignment vertical="center" wrapText="1"/>
      <protection hidden="1"/>
    </xf>
    <xf numFmtId="165" fontId="0" fillId="0" borderId="30" xfId="3" applyNumberFormat="1" applyFont="1" applyBorder="1" applyAlignment="1" applyProtection="1">
      <alignment vertical="center" wrapText="1"/>
      <protection hidden="1"/>
    </xf>
    <xf numFmtId="44" fontId="5" fillId="0" borderId="24" xfId="3" applyNumberFormat="1" applyFont="1" applyBorder="1" applyAlignment="1">
      <alignment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165" fontId="0" fillId="0" borderId="1" xfId="3" applyNumberFormat="1" applyFont="1" applyBorder="1" applyAlignment="1" applyProtection="1">
      <alignment horizontal="right" vertical="center" wrapText="1"/>
      <protection hidden="1"/>
    </xf>
    <xf numFmtId="165" fontId="0" fillId="0" borderId="8" xfId="3" applyNumberFormat="1" applyFont="1" applyBorder="1" applyAlignment="1" applyProtection="1">
      <alignment horizontal="right" vertical="center" wrapText="1"/>
      <protection hidden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3" applyFont="1" applyBorder="1" applyAlignment="1" applyProtection="1">
      <alignment horizontal="center" vertical="center" wrapText="1"/>
      <protection hidden="1"/>
    </xf>
    <xf numFmtId="0" fontId="2" fillId="0" borderId="10" xfId="3" applyFont="1" applyBorder="1" applyAlignment="1" applyProtection="1">
      <alignment horizontal="center" vertical="center" wrapText="1"/>
      <protection hidden="1"/>
    </xf>
    <xf numFmtId="0" fontId="2" fillId="0" borderId="7" xfId="3" applyFont="1" applyBorder="1" applyAlignment="1" applyProtection="1">
      <alignment horizontal="center" vertical="center" wrapText="1"/>
      <protection hidden="1"/>
    </xf>
    <xf numFmtId="0" fontId="2" fillId="0" borderId="5" xfId="3" applyFont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0" fillId="0" borderId="14" xfId="0" applyBorder="1" applyAlignment="1">
      <alignment horizontal="left" vertical="center" wrapText="1"/>
    </xf>
    <xf numFmtId="0" fontId="0" fillId="0" borderId="26" xfId="0" applyBorder="1" applyAlignment="1">
      <alignment horizontal="justify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3" applyFont="1" applyBorder="1" applyAlignment="1" applyProtection="1">
      <alignment horizontal="center" vertical="center" wrapText="1"/>
      <protection hidden="1"/>
    </xf>
    <xf numFmtId="0" fontId="2" fillId="0" borderId="29" xfId="3" applyFont="1" applyBorder="1" applyAlignment="1" applyProtection="1">
      <alignment horizontal="center" vertical="center" wrapText="1"/>
      <protection hidden="1"/>
    </xf>
    <xf numFmtId="0" fontId="2" fillId="0" borderId="24" xfId="3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justify" vertical="center" wrapText="1"/>
    </xf>
    <xf numFmtId="0" fontId="6" fillId="0" borderId="46" xfId="0" applyFont="1" applyBorder="1" applyAlignment="1">
      <alignment horizontal="justify" vertical="center"/>
    </xf>
    <xf numFmtId="0" fontId="0" fillId="0" borderId="14" xfId="0" applyBorder="1" applyAlignment="1">
      <alignment horizontal="justify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5" fillId="0" borderId="20" xfId="3" applyFont="1" applyBorder="1" applyAlignment="1" applyProtection="1">
      <alignment horizontal="left" vertical="center" wrapText="1"/>
      <protection hidden="1"/>
    </xf>
    <xf numFmtId="0" fontId="0" fillId="0" borderId="38" xfId="0" applyBorder="1" applyAlignment="1">
      <alignment horizontal="justify" vertical="center" wrapText="1"/>
    </xf>
    <xf numFmtId="0" fontId="0" fillId="0" borderId="48" xfId="0" applyBorder="1" applyAlignment="1">
      <alignment horizontal="justify" vertical="center" wrapText="1"/>
    </xf>
    <xf numFmtId="0" fontId="0" fillId="0" borderId="37" xfId="0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19" xfId="3" applyFont="1" applyBorder="1" applyAlignment="1" applyProtection="1">
      <alignment horizontal="left" vertical="center"/>
      <protection hidden="1"/>
    </xf>
    <xf numFmtId="0" fontId="0" fillId="0" borderId="20" xfId="3" applyFont="1" applyBorder="1" applyAlignment="1" applyProtection="1">
      <alignment horizontal="left" vertical="center"/>
      <protection hidden="1"/>
    </xf>
    <xf numFmtId="0" fontId="0" fillId="0" borderId="21" xfId="3" applyFont="1" applyBorder="1" applyAlignment="1" applyProtection="1">
      <alignment horizontal="left" vertical="center"/>
      <protection hidden="1"/>
    </xf>
    <xf numFmtId="0" fontId="0" fillId="0" borderId="25" xfId="3" applyFont="1" applyBorder="1" applyAlignment="1" applyProtection="1">
      <alignment horizontal="left" vertical="center"/>
      <protection hidden="1"/>
    </xf>
    <xf numFmtId="0" fontId="0" fillId="0" borderId="26" xfId="3" applyFont="1" applyBorder="1" applyAlignment="1" applyProtection="1">
      <alignment horizontal="left" vertical="center"/>
      <protection hidden="1"/>
    </xf>
    <xf numFmtId="0" fontId="0" fillId="0" borderId="27" xfId="3" applyFont="1" applyBorder="1" applyAlignment="1" applyProtection="1">
      <alignment horizontal="left" vertical="center"/>
      <protection hidden="1"/>
    </xf>
    <xf numFmtId="0" fontId="9" fillId="0" borderId="12" xfId="3" applyFont="1" applyBorder="1" applyAlignment="1" applyProtection="1">
      <alignment horizontal="center" vertical="center" wrapText="1"/>
      <protection hidden="1"/>
    </xf>
    <xf numFmtId="0" fontId="9" fillId="0" borderId="24" xfId="3" applyFont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3" applyFont="1" applyBorder="1" applyAlignment="1" applyProtection="1">
      <alignment horizontal="center" vertical="center" wrapText="1"/>
      <protection hidden="1"/>
    </xf>
    <xf numFmtId="0" fontId="2" fillId="0" borderId="17" xfId="3" applyFont="1" applyBorder="1" applyAlignment="1" applyProtection="1">
      <alignment horizontal="center" vertical="center" wrapText="1"/>
      <protection hidden="1"/>
    </xf>
    <xf numFmtId="0" fontId="2" fillId="0" borderId="23" xfId="3" applyFont="1" applyBorder="1" applyAlignment="1" applyProtection="1">
      <alignment horizontal="center" vertical="center" wrapText="1"/>
      <protection hidden="1"/>
    </xf>
    <xf numFmtId="0" fontId="2" fillId="0" borderId="30" xfId="3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31" xfId="3" applyFont="1" applyBorder="1" applyAlignment="1" applyProtection="1">
      <alignment horizontal="left" vertical="center"/>
      <protection hidden="1"/>
    </xf>
    <xf numFmtId="0" fontId="0" fillId="0" borderId="32" xfId="3" applyFont="1" applyBorder="1" applyAlignment="1" applyProtection="1">
      <alignment horizontal="left" vertical="center"/>
      <protection hidden="1"/>
    </xf>
    <xf numFmtId="0" fontId="0" fillId="0" borderId="33" xfId="3" applyFont="1" applyBorder="1" applyAlignment="1" applyProtection="1">
      <alignment horizontal="left" vertical="center"/>
      <protection hidden="1"/>
    </xf>
  </cellXfs>
  <cellStyles count="4">
    <cellStyle name="Moeda" xfId="2" builtinId="4"/>
    <cellStyle name="Normal" xfId="0" builtinId="0"/>
    <cellStyle name="Normal 10" xfId="3" xr:uid="{FEF08B29-B3E1-412D-86CB-AF82ECE3C437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3BD4D-2029-44CC-B723-67C0D222A0D5}">
  <sheetPr>
    <pageSetUpPr fitToPage="1"/>
  </sheetPr>
  <dimension ref="A1:R144"/>
  <sheetViews>
    <sheetView tabSelected="1" zoomScale="85" zoomScaleNormal="85" workbookViewId="0">
      <selection activeCell="J8" sqref="J8"/>
    </sheetView>
  </sheetViews>
  <sheetFormatPr defaultRowHeight="15" x14ac:dyDescent="0.25"/>
  <cols>
    <col min="14" max="14" width="6.7109375" customWidth="1"/>
    <col min="15" max="15" width="12" customWidth="1"/>
    <col min="16" max="16" width="15.140625" customWidth="1"/>
  </cols>
  <sheetData>
    <row r="1" spans="1:18" ht="27" thickBot="1" x14ac:dyDescent="0.3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8" ht="15.75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8" ht="15.75" thickBot="1" x14ac:dyDescent="0.3">
      <c r="A3" s="105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37"/>
    </row>
    <row r="4" spans="1:18" x14ac:dyDescent="0.25">
      <c r="A4" s="138" t="s">
        <v>2</v>
      </c>
      <c r="B4" s="141" t="s">
        <v>3</v>
      </c>
      <c r="C4" s="95"/>
      <c r="D4" s="95"/>
      <c r="E4" s="95"/>
      <c r="F4" s="95"/>
      <c r="G4" s="97"/>
      <c r="H4" s="93" t="s">
        <v>4</v>
      </c>
      <c r="I4" s="95"/>
      <c r="J4" s="97"/>
      <c r="K4" s="93" t="s">
        <v>5</v>
      </c>
      <c r="L4" s="95"/>
      <c r="M4" s="97"/>
      <c r="N4" s="28"/>
      <c r="O4" s="115" t="s">
        <v>6</v>
      </c>
      <c r="P4" s="147" t="s">
        <v>7</v>
      </c>
    </row>
    <row r="5" spans="1:18" x14ac:dyDescent="0.25">
      <c r="A5" s="139"/>
      <c r="B5" s="142"/>
      <c r="C5" s="143"/>
      <c r="D5" s="143"/>
      <c r="E5" s="143"/>
      <c r="F5" s="143"/>
      <c r="G5" s="144"/>
      <c r="H5" s="150" t="s">
        <v>8</v>
      </c>
      <c r="I5" s="143"/>
      <c r="J5" s="151" t="s">
        <v>9</v>
      </c>
      <c r="K5" s="150" t="s">
        <v>8</v>
      </c>
      <c r="L5" s="143"/>
      <c r="M5" s="151" t="s">
        <v>9</v>
      </c>
      <c r="N5" s="28"/>
      <c r="O5" s="146"/>
      <c r="P5" s="148"/>
    </row>
    <row r="6" spans="1:18" ht="30.75" customHeight="1" thickBot="1" x14ac:dyDescent="0.3">
      <c r="A6" s="140"/>
      <c r="B6" s="145"/>
      <c r="C6" s="96"/>
      <c r="D6" s="96"/>
      <c r="E6" s="96"/>
      <c r="F6" s="96"/>
      <c r="G6" s="98"/>
      <c r="H6" s="34" t="s">
        <v>10</v>
      </c>
      <c r="I6" s="33" t="s">
        <v>11</v>
      </c>
      <c r="J6" s="152"/>
      <c r="K6" s="34" t="s">
        <v>10</v>
      </c>
      <c r="L6" s="33" t="s">
        <v>11</v>
      </c>
      <c r="M6" s="152"/>
      <c r="N6" s="28"/>
      <c r="O6" s="116"/>
      <c r="P6" s="149"/>
    </row>
    <row r="7" spans="1:18" x14ac:dyDescent="0.25">
      <c r="A7" s="35">
        <v>1</v>
      </c>
      <c r="B7" s="153" t="s">
        <v>12</v>
      </c>
      <c r="C7" s="154"/>
      <c r="D7" s="154"/>
      <c r="E7" s="154"/>
      <c r="F7" s="154"/>
      <c r="G7" s="155"/>
      <c r="H7" s="36">
        <v>53</v>
      </c>
      <c r="I7" s="73">
        <v>57</v>
      </c>
      <c r="J7" s="1">
        <v>110</v>
      </c>
      <c r="K7" s="38">
        <f t="shared" ref="K7:K15" si="0">H7*8</f>
        <v>424</v>
      </c>
      <c r="L7" s="37">
        <f t="shared" ref="L7:L15" si="1">I7*8</f>
        <v>456</v>
      </c>
      <c r="M7" s="2">
        <f t="shared" ref="M7:M15" si="2">SUM(K7:L7)</f>
        <v>880</v>
      </c>
      <c r="N7" s="32"/>
      <c r="O7" s="39"/>
      <c r="P7" s="40"/>
      <c r="R7" s="72"/>
    </row>
    <row r="8" spans="1:18" x14ac:dyDescent="0.25">
      <c r="A8" s="70">
        <v>2</v>
      </c>
      <c r="B8" s="153" t="s">
        <v>13</v>
      </c>
      <c r="C8" s="154"/>
      <c r="D8" s="154"/>
      <c r="E8" s="154"/>
      <c r="F8" s="154"/>
      <c r="G8" s="155"/>
      <c r="H8" s="36">
        <v>273</v>
      </c>
      <c r="I8" s="37">
        <v>295</v>
      </c>
      <c r="J8" s="1">
        <v>1076</v>
      </c>
      <c r="K8" s="38">
        <f t="shared" si="0"/>
        <v>2184</v>
      </c>
      <c r="L8" s="37">
        <f t="shared" si="1"/>
        <v>2360</v>
      </c>
      <c r="M8" s="2">
        <f t="shared" si="2"/>
        <v>4544</v>
      </c>
      <c r="N8" s="32"/>
      <c r="O8" s="71"/>
      <c r="P8" s="40"/>
    </row>
    <row r="9" spans="1:18" x14ac:dyDescent="0.25">
      <c r="A9" s="41">
        <v>3</v>
      </c>
      <c r="B9" s="129" t="s">
        <v>14</v>
      </c>
      <c r="C9" s="130"/>
      <c r="D9" s="130"/>
      <c r="E9" s="130"/>
      <c r="F9" s="130"/>
      <c r="G9" s="131"/>
      <c r="H9" s="42">
        <v>30</v>
      </c>
      <c r="I9" s="43">
        <v>30</v>
      </c>
      <c r="J9" s="3">
        <f t="shared" ref="J9:J15" si="3">SUM(H9:I9)</f>
        <v>60</v>
      </c>
      <c r="K9" s="42">
        <f t="shared" si="0"/>
        <v>240</v>
      </c>
      <c r="L9" s="43">
        <f t="shared" si="1"/>
        <v>240</v>
      </c>
      <c r="M9" s="3">
        <f t="shared" si="2"/>
        <v>480</v>
      </c>
      <c r="N9" s="32"/>
      <c r="O9" s="44"/>
      <c r="P9" s="45"/>
    </row>
    <row r="10" spans="1:18" x14ac:dyDescent="0.25">
      <c r="A10" s="41">
        <v>4</v>
      </c>
      <c r="B10" s="129" t="s">
        <v>15</v>
      </c>
      <c r="C10" s="130"/>
      <c r="D10" s="130"/>
      <c r="E10" s="130"/>
      <c r="F10" s="130"/>
      <c r="G10" s="131"/>
      <c r="H10" s="42">
        <v>13</v>
      </c>
      <c r="I10" s="43">
        <v>13</v>
      </c>
      <c r="J10" s="3">
        <f t="shared" si="3"/>
        <v>26</v>
      </c>
      <c r="K10" s="42">
        <f t="shared" si="0"/>
        <v>104</v>
      </c>
      <c r="L10" s="43">
        <f t="shared" si="1"/>
        <v>104</v>
      </c>
      <c r="M10" s="3">
        <f t="shared" si="2"/>
        <v>208</v>
      </c>
      <c r="N10" s="32"/>
      <c r="O10" s="44"/>
      <c r="P10" s="45"/>
    </row>
    <row r="11" spans="1:18" x14ac:dyDescent="0.25">
      <c r="A11" s="41">
        <v>5</v>
      </c>
      <c r="B11" s="129" t="s">
        <v>16</v>
      </c>
      <c r="C11" s="130"/>
      <c r="D11" s="130"/>
      <c r="E11" s="130"/>
      <c r="F11" s="130"/>
      <c r="G11" s="131"/>
      <c r="H11" s="42">
        <v>30</v>
      </c>
      <c r="I11" s="43">
        <v>30</v>
      </c>
      <c r="J11" s="3">
        <f t="shared" si="3"/>
        <v>60</v>
      </c>
      <c r="K11" s="42">
        <f t="shared" si="0"/>
        <v>240</v>
      </c>
      <c r="L11" s="43">
        <f t="shared" si="1"/>
        <v>240</v>
      </c>
      <c r="M11" s="3">
        <f t="shared" si="2"/>
        <v>480</v>
      </c>
      <c r="N11" s="32"/>
      <c r="O11" s="44"/>
      <c r="P11" s="45"/>
    </row>
    <row r="12" spans="1:18" x14ac:dyDescent="0.25">
      <c r="A12" s="41">
        <v>6</v>
      </c>
      <c r="B12" s="129" t="s">
        <v>17</v>
      </c>
      <c r="C12" s="130"/>
      <c r="D12" s="130"/>
      <c r="E12" s="130"/>
      <c r="F12" s="130"/>
      <c r="G12" s="131"/>
      <c r="H12" s="42">
        <v>4</v>
      </c>
      <c r="I12" s="43">
        <v>4</v>
      </c>
      <c r="J12" s="3">
        <f t="shared" si="3"/>
        <v>8</v>
      </c>
      <c r="K12" s="42">
        <f t="shared" si="0"/>
        <v>32</v>
      </c>
      <c r="L12" s="43">
        <f t="shared" si="1"/>
        <v>32</v>
      </c>
      <c r="M12" s="3">
        <f t="shared" si="2"/>
        <v>64</v>
      </c>
      <c r="N12" s="32"/>
      <c r="O12" s="44"/>
      <c r="P12" s="45"/>
      <c r="R12" s="72"/>
    </row>
    <row r="13" spans="1:18" x14ac:dyDescent="0.25">
      <c r="A13" s="41">
        <v>7</v>
      </c>
      <c r="B13" s="129" t="s">
        <v>18</v>
      </c>
      <c r="C13" s="130"/>
      <c r="D13" s="130"/>
      <c r="E13" s="130"/>
      <c r="F13" s="130"/>
      <c r="G13" s="131"/>
      <c r="H13" s="42">
        <v>4</v>
      </c>
      <c r="I13" s="43">
        <v>4</v>
      </c>
      <c r="J13" s="3">
        <f t="shared" si="3"/>
        <v>8</v>
      </c>
      <c r="K13" s="42">
        <f t="shared" si="0"/>
        <v>32</v>
      </c>
      <c r="L13" s="43">
        <f t="shared" si="1"/>
        <v>32</v>
      </c>
      <c r="M13" s="3">
        <f t="shared" si="2"/>
        <v>64</v>
      </c>
      <c r="N13" s="32"/>
      <c r="O13" s="44"/>
      <c r="P13" s="45"/>
    </row>
    <row r="14" spans="1:18" x14ac:dyDescent="0.25">
      <c r="A14" s="41">
        <v>8</v>
      </c>
      <c r="B14" s="129" t="s">
        <v>19</v>
      </c>
      <c r="C14" s="130"/>
      <c r="D14" s="130"/>
      <c r="E14" s="130"/>
      <c r="F14" s="130"/>
      <c r="G14" s="131"/>
      <c r="H14" s="42">
        <v>28</v>
      </c>
      <c r="I14" s="43">
        <v>28</v>
      </c>
      <c r="J14" s="3">
        <f t="shared" si="3"/>
        <v>56</v>
      </c>
      <c r="K14" s="42">
        <f t="shared" si="0"/>
        <v>224</v>
      </c>
      <c r="L14" s="43">
        <f t="shared" si="1"/>
        <v>224</v>
      </c>
      <c r="M14" s="3">
        <f t="shared" si="2"/>
        <v>448</v>
      </c>
      <c r="N14" s="32"/>
      <c r="O14" s="46"/>
      <c r="P14" s="47"/>
    </row>
    <row r="15" spans="1:18" ht="15.75" thickBot="1" x14ac:dyDescent="0.3">
      <c r="A15" s="48">
        <v>9</v>
      </c>
      <c r="B15" s="132" t="s">
        <v>20</v>
      </c>
      <c r="C15" s="133"/>
      <c r="D15" s="133"/>
      <c r="E15" s="133"/>
      <c r="F15" s="133"/>
      <c r="G15" s="134"/>
      <c r="H15" s="49">
        <v>30</v>
      </c>
      <c r="I15" s="50">
        <v>30</v>
      </c>
      <c r="J15" s="4">
        <f t="shared" si="3"/>
        <v>60</v>
      </c>
      <c r="K15" s="49">
        <f t="shared" si="0"/>
        <v>240</v>
      </c>
      <c r="L15" s="50">
        <f t="shared" si="1"/>
        <v>240</v>
      </c>
      <c r="M15" s="4">
        <f t="shared" si="2"/>
        <v>480</v>
      </c>
      <c r="N15" s="32"/>
      <c r="O15" s="51"/>
      <c r="P15" s="52"/>
    </row>
    <row r="16" spans="1:18" ht="15.75" thickBot="1" x14ac:dyDescent="0.3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53"/>
      <c r="N16" s="32"/>
      <c r="O16" s="5" t="s">
        <v>21</v>
      </c>
      <c r="P16" s="6"/>
    </row>
    <row r="17" spans="1:16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.75" customHeight="1" thickBot="1" x14ac:dyDescent="0.3">
      <c r="A18" s="103" t="s">
        <v>22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66"/>
      <c r="O18" s="66"/>
      <c r="P18" s="67"/>
    </row>
    <row r="19" spans="1:16" x14ac:dyDescent="0.25">
      <c r="A19" s="93" t="s">
        <v>2</v>
      </c>
      <c r="B19" s="95" t="s">
        <v>3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7" t="s">
        <v>23</v>
      </c>
      <c r="N19" s="54"/>
      <c r="O19" s="135" t="s">
        <v>24</v>
      </c>
      <c r="P19" s="115" t="s">
        <v>7</v>
      </c>
    </row>
    <row r="20" spans="1:16" ht="21" customHeight="1" thickBot="1" x14ac:dyDescent="0.3">
      <c r="A20" s="94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8"/>
      <c r="N20" s="54"/>
      <c r="O20" s="136"/>
      <c r="P20" s="117"/>
    </row>
    <row r="21" spans="1:16" ht="44.25" customHeight="1" x14ac:dyDescent="0.25">
      <c r="A21" s="55">
        <v>1</v>
      </c>
      <c r="B21" s="118" t="s">
        <v>25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">
        <v>250</v>
      </c>
      <c r="N21" s="32"/>
      <c r="O21" s="76"/>
      <c r="P21" s="77"/>
    </row>
    <row r="22" spans="1:16" ht="30.75" customHeight="1" x14ac:dyDescent="0.25">
      <c r="A22" s="55">
        <f t="shared" ref="A22:A37" si="4">A21+1</f>
        <v>2</v>
      </c>
      <c r="B22" s="118" t="s">
        <v>26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9">
        <v>50</v>
      </c>
      <c r="N22" s="32"/>
      <c r="O22" s="10"/>
      <c r="P22" s="56"/>
    </row>
    <row r="23" spans="1:16" x14ac:dyDescent="0.25">
      <c r="A23" s="55">
        <f t="shared" si="4"/>
        <v>3</v>
      </c>
      <c r="B23" s="118" t="s">
        <v>27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9">
        <v>50</v>
      </c>
      <c r="N23" s="32"/>
      <c r="O23" s="10"/>
      <c r="P23" s="56"/>
    </row>
    <row r="24" spans="1:16" x14ac:dyDescent="0.25">
      <c r="A24" s="55">
        <f t="shared" si="4"/>
        <v>4</v>
      </c>
      <c r="B24" s="118" t="s">
        <v>28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9">
        <v>150</v>
      </c>
      <c r="N24" s="32"/>
      <c r="O24" s="10"/>
      <c r="P24" s="56"/>
    </row>
    <row r="25" spans="1:16" ht="63" customHeight="1" x14ac:dyDescent="0.25">
      <c r="A25" s="55">
        <f t="shared" si="4"/>
        <v>5</v>
      </c>
      <c r="B25" s="119" t="s">
        <v>29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8"/>
      <c r="M25" s="9">
        <v>115</v>
      </c>
      <c r="N25" s="32"/>
      <c r="O25" s="10"/>
      <c r="P25" s="56"/>
    </row>
    <row r="26" spans="1:16" ht="77.25" customHeight="1" x14ac:dyDescent="0.25">
      <c r="A26" s="55">
        <f t="shared" si="4"/>
        <v>6</v>
      </c>
      <c r="B26" s="119" t="s">
        <v>30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8"/>
      <c r="M26" s="9">
        <v>300</v>
      </c>
      <c r="N26" s="32"/>
      <c r="O26" s="10"/>
      <c r="P26" s="56"/>
    </row>
    <row r="27" spans="1:16" ht="39" customHeight="1" x14ac:dyDescent="0.25">
      <c r="A27" s="55">
        <v>7</v>
      </c>
      <c r="B27" s="119" t="s">
        <v>31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8"/>
      <c r="M27" s="9">
        <v>50</v>
      </c>
      <c r="N27" s="32"/>
      <c r="O27" s="10"/>
      <c r="P27" s="56"/>
    </row>
    <row r="28" spans="1:16" x14ac:dyDescent="0.25">
      <c r="A28" s="55">
        <v>8</v>
      </c>
      <c r="B28" s="118" t="s">
        <v>32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9">
        <v>50</v>
      </c>
      <c r="N28" s="32"/>
      <c r="O28" s="10"/>
      <c r="P28" s="56"/>
    </row>
    <row r="29" spans="1:16" x14ac:dyDescent="0.25">
      <c r="A29" s="55">
        <f t="shared" si="4"/>
        <v>9</v>
      </c>
      <c r="B29" s="118" t="s">
        <v>33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9">
        <v>50</v>
      </c>
      <c r="N29" s="32"/>
      <c r="O29" s="10"/>
      <c r="P29" s="56"/>
    </row>
    <row r="30" spans="1:16" x14ac:dyDescent="0.25">
      <c r="A30" s="55">
        <f t="shared" si="4"/>
        <v>10</v>
      </c>
      <c r="B30" s="118" t="s">
        <v>34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9">
        <v>50</v>
      </c>
      <c r="N30" s="32"/>
      <c r="O30" s="10"/>
      <c r="P30" s="56"/>
    </row>
    <row r="31" spans="1:16" x14ac:dyDescent="0.25">
      <c r="A31" s="55">
        <f t="shared" si="4"/>
        <v>11</v>
      </c>
      <c r="B31" s="118" t="s">
        <v>35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">
        <v>50</v>
      </c>
      <c r="N31" s="32"/>
      <c r="O31" s="10"/>
      <c r="P31" s="56"/>
    </row>
    <row r="32" spans="1:16" x14ac:dyDescent="0.25">
      <c r="A32" s="55">
        <f t="shared" si="4"/>
        <v>12</v>
      </c>
      <c r="B32" s="118" t="s">
        <v>36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">
        <v>3000</v>
      </c>
      <c r="N32" s="32"/>
      <c r="O32" s="29"/>
      <c r="P32" s="56"/>
    </row>
    <row r="33" spans="1:16" x14ac:dyDescent="0.25">
      <c r="A33" s="55">
        <f t="shared" si="4"/>
        <v>13</v>
      </c>
      <c r="B33" s="118" t="s">
        <v>37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">
        <v>5000</v>
      </c>
      <c r="N33" s="32"/>
      <c r="O33" s="10"/>
      <c r="P33" s="56"/>
    </row>
    <row r="34" spans="1:16" x14ac:dyDescent="0.25">
      <c r="A34" s="55">
        <f t="shared" si="4"/>
        <v>14</v>
      </c>
      <c r="B34" s="118" t="s">
        <v>38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">
        <v>5000</v>
      </c>
      <c r="N34" s="32"/>
      <c r="O34" s="10"/>
      <c r="P34" s="56"/>
    </row>
    <row r="35" spans="1:16" x14ac:dyDescent="0.25">
      <c r="A35" s="55">
        <f t="shared" si="4"/>
        <v>15</v>
      </c>
      <c r="B35" s="118" t="s">
        <v>39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">
        <v>250</v>
      </c>
      <c r="N35" s="32"/>
      <c r="O35" s="10"/>
      <c r="P35" s="56"/>
    </row>
    <row r="36" spans="1:16" x14ac:dyDescent="0.25">
      <c r="A36" s="55">
        <f t="shared" si="4"/>
        <v>16</v>
      </c>
      <c r="B36" s="118" t="s">
        <v>40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">
        <v>250</v>
      </c>
      <c r="N36" s="32"/>
      <c r="O36" s="10"/>
      <c r="P36" s="56"/>
    </row>
    <row r="37" spans="1:16" ht="32.25" customHeight="1" thickBot="1" x14ac:dyDescent="0.3">
      <c r="A37" s="57">
        <f t="shared" si="4"/>
        <v>17</v>
      </c>
      <c r="B37" s="111" t="s">
        <v>41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2">
        <v>60</v>
      </c>
      <c r="N37" s="32"/>
      <c r="O37" s="13"/>
      <c r="P37" s="56"/>
    </row>
    <row r="38" spans="1:16" ht="15.75" thickBot="1" x14ac:dyDescent="0.3">
      <c r="A38" s="32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32"/>
      <c r="N38" s="32"/>
      <c r="O38" s="30" t="s">
        <v>21</v>
      </c>
      <c r="P38" s="31"/>
    </row>
    <row r="39" spans="1:16" x14ac:dyDescent="0.25">
      <c r="A39" s="32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32"/>
      <c r="N39" s="32"/>
      <c r="O39" s="32"/>
      <c r="P39" s="32"/>
    </row>
    <row r="40" spans="1:16" ht="15.75" customHeight="1" x14ac:dyDescent="0.25">
      <c r="A40" s="103" t="s">
        <v>42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66"/>
      <c r="O40" s="66"/>
      <c r="P40" s="67"/>
    </row>
    <row r="41" spans="1:16" x14ac:dyDescent="0.25">
      <c r="A41" s="93" t="s">
        <v>2</v>
      </c>
      <c r="B41" s="95" t="s">
        <v>3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7" t="s">
        <v>23</v>
      </c>
      <c r="N41" s="54"/>
      <c r="O41" s="115" t="s">
        <v>24</v>
      </c>
      <c r="P41" s="115" t="s">
        <v>7</v>
      </c>
    </row>
    <row r="42" spans="1:16" ht="15.75" thickBot="1" x14ac:dyDescent="0.3">
      <c r="A42" s="94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8"/>
      <c r="N42" s="54"/>
      <c r="O42" s="116"/>
      <c r="P42" s="117"/>
    </row>
    <row r="43" spans="1:16" x14ac:dyDescent="0.25">
      <c r="A43" s="58">
        <v>1</v>
      </c>
      <c r="B43" s="120" t="s">
        <v>43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6"/>
      <c r="M43" s="7">
        <v>50</v>
      </c>
      <c r="N43" s="32"/>
      <c r="O43" s="8"/>
      <c r="P43" s="59"/>
    </row>
    <row r="44" spans="1:16" ht="27" customHeight="1" x14ac:dyDescent="0.25">
      <c r="A44" s="55">
        <f t="shared" ref="A44:A49" si="5">A43+1</f>
        <v>2</v>
      </c>
      <c r="B44" s="118" t="s">
        <v>44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24"/>
      <c r="M44" s="11">
        <v>20</v>
      </c>
      <c r="N44" s="32"/>
      <c r="O44" s="10"/>
      <c r="P44" s="59"/>
    </row>
    <row r="45" spans="1:16" ht="30.75" customHeight="1" x14ac:dyDescent="0.25">
      <c r="A45" s="55">
        <f t="shared" si="5"/>
        <v>3</v>
      </c>
      <c r="B45" s="118" t="s">
        <v>45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24"/>
      <c r="M45" s="9">
        <v>10</v>
      </c>
      <c r="N45" s="32"/>
      <c r="O45" s="10"/>
      <c r="P45" s="59"/>
    </row>
    <row r="46" spans="1:16" ht="27.75" customHeight="1" x14ac:dyDescent="0.25">
      <c r="A46" s="55">
        <v>4</v>
      </c>
      <c r="B46" s="118" t="s">
        <v>46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24"/>
      <c r="M46" s="9">
        <v>20</v>
      </c>
      <c r="N46" s="32"/>
      <c r="O46" s="10"/>
      <c r="P46" s="59"/>
    </row>
    <row r="47" spans="1:16" ht="30.75" customHeight="1" x14ac:dyDescent="0.25">
      <c r="A47" s="55">
        <f t="shared" si="5"/>
        <v>5</v>
      </c>
      <c r="B47" s="118" t="s">
        <v>47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24"/>
      <c r="M47" s="9">
        <v>50</v>
      </c>
      <c r="N47" s="32"/>
      <c r="O47" s="10"/>
      <c r="P47" s="59"/>
    </row>
    <row r="48" spans="1:16" x14ac:dyDescent="0.25">
      <c r="A48" s="55">
        <f t="shared" si="5"/>
        <v>6</v>
      </c>
      <c r="B48" s="118" t="s">
        <v>48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24"/>
      <c r="M48" s="9">
        <v>10</v>
      </c>
      <c r="N48" s="32"/>
      <c r="O48" s="10"/>
      <c r="P48" s="59"/>
    </row>
    <row r="49" spans="1:16" ht="47.25" customHeight="1" thickBot="1" x14ac:dyDescent="0.3">
      <c r="A49" s="57">
        <f t="shared" si="5"/>
        <v>7</v>
      </c>
      <c r="B49" s="111" t="s">
        <v>49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25"/>
      <c r="M49" s="12">
        <v>50</v>
      </c>
      <c r="N49" s="32"/>
      <c r="O49" s="74"/>
      <c r="P49" s="60"/>
    </row>
    <row r="50" spans="1:16" ht="15.75" thickBot="1" x14ac:dyDescent="0.3">
      <c r="A50" s="32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32"/>
      <c r="N50" s="32"/>
      <c r="O50" s="75" t="s">
        <v>21</v>
      </c>
      <c r="P50" s="31"/>
    </row>
    <row r="51" spans="1:16" ht="15.75" thickBot="1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.75" customHeight="1" x14ac:dyDescent="0.25">
      <c r="A52" s="105" t="s">
        <v>50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68"/>
      <c r="O52" s="68"/>
      <c r="P52" s="69"/>
    </row>
    <row r="53" spans="1:16" x14ac:dyDescent="0.25">
      <c r="A53" s="93" t="s">
        <v>2</v>
      </c>
      <c r="B53" s="95" t="s">
        <v>3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7" t="s">
        <v>23</v>
      </c>
      <c r="N53" s="54"/>
      <c r="O53" s="115" t="s">
        <v>24</v>
      </c>
      <c r="P53" s="115" t="s">
        <v>7</v>
      </c>
    </row>
    <row r="54" spans="1:16" ht="15.75" thickBot="1" x14ac:dyDescent="0.3">
      <c r="A54" s="94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8"/>
      <c r="N54" s="54"/>
      <c r="O54" s="116"/>
      <c r="P54" s="117"/>
    </row>
    <row r="55" spans="1:16" x14ac:dyDescent="0.25">
      <c r="A55" s="58">
        <v>1</v>
      </c>
      <c r="B55" s="110" t="s">
        <v>51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78">
        <v>30</v>
      </c>
      <c r="N55" s="32"/>
      <c r="O55" s="14"/>
      <c r="P55" s="62">
        <f t="shared" ref="P55:P77" si="6">O55*M55</f>
        <v>0</v>
      </c>
    </row>
    <row r="56" spans="1:16" ht="46.5" customHeight="1" x14ac:dyDescent="0.25">
      <c r="A56" s="55">
        <v>2</v>
      </c>
      <c r="B56" s="123" t="s">
        <v>52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9">
        <v>30</v>
      </c>
      <c r="N56" s="32"/>
      <c r="O56" s="15"/>
      <c r="P56" s="80">
        <f t="shared" si="6"/>
        <v>0</v>
      </c>
    </row>
    <row r="57" spans="1:16" ht="38.25" customHeight="1" x14ac:dyDescent="0.25">
      <c r="A57" s="55">
        <f t="shared" ref="A57" si="7">A56+1</f>
        <v>3</v>
      </c>
      <c r="B57" s="123" t="s">
        <v>53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9">
        <v>30</v>
      </c>
      <c r="N57" s="32"/>
      <c r="O57" s="15"/>
      <c r="P57" s="80">
        <f t="shared" si="6"/>
        <v>0</v>
      </c>
    </row>
    <row r="58" spans="1:16" ht="47.25" customHeight="1" x14ac:dyDescent="0.25">
      <c r="A58" s="55">
        <v>4</v>
      </c>
      <c r="B58" s="123" t="s">
        <v>54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9">
        <v>20</v>
      </c>
      <c r="N58" s="32"/>
      <c r="O58" s="15"/>
      <c r="P58" s="80">
        <f t="shared" si="6"/>
        <v>0</v>
      </c>
    </row>
    <row r="59" spans="1:16" x14ac:dyDescent="0.25">
      <c r="A59" s="55">
        <v>5</v>
      </c>
      <c r="B59" s="123" t="s">
        <v>55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9">
        <v>50</v>
      </c>
      <c r="N59" s="32"/>
      <c r="O59" s="15"/>
      <c r="P59" s="80">
        <f t="shared" si="6"/>
        <v>0</v>
      </c>
    </row>
    <row r="60" spans="1:16" ht="24.75" customHeight="1" x14ac:dyDescent="0.25">
      <c r="A60" s="55">
        <v>6</v>
      </c>
      <c r="B60" s="123" t="s">
        <v>56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9">
        <v>50</v>
      </c>
      <c r="N60" s="32"/>
      <c r="O60" s="15"/>
      <c r="P60" s="80">
        <f t="shared" si="6"/>
        <v>0</v>
      </c>
    </row>
    <row r="61" spans="1:16" ht="29.25" customHeight="1" x14ac:dyDescent="0.25">
      <c r="A61" s="55">
        <f t="shared" ref="A61:A75" si="8">A60+1</f>
        <v>7</v>
      </c>
      <c r="B61" s="123" t="s">
        <v>57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9">
        <v>30</v>
      </c>
      <c r="N61" s="32"/>
      <c r="O61" s="15"/>
      <c r="P61" s="80">
        <f t="shared" si="6"/>
        <v>0</v>
      </c>
    </row>
    <row r="62" spans="1:16" ht="15.75" customHeight="1" x14ac:dyDescent="0.25">
      <c r="A62" s="55">
        <f t="shared" si="8"/>
        <v>8</v>
      </c>
      <c r="B62" s="123" t="s">
        <v>58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9">
        <v>20</v>
      </c>
      <c r="N62" s="32"/>
      <c r="O62" s="16"/>
      <c r="P62" s="80">
        <f t="shared" si="6"/>
        <v>0</v>
      </c>
    </row>
    <row r="63" spans="1:16" ht="26.25" customHeight="1" x14ac:dyDescent="0.25">
      <c r="A63" s="55">
        <f t="shared" si="8"/>
        <v>9</v>
      </c>
      <c r="B63" s="123" t="s">
        <v>59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9">
        <v>2</v>
      </c>
      <c r="N63" s="32"/>
      <c r="O63" s="16"/>
      <c r="P63" s="80">
        <f t="shared" si="6"/>
        <v>0</v>
      </c>
    </row>
    <row r="64" spans="1:16" ht="36" customHeight="1" x14ac:dyDescent="0.25">
      <c r="A64" s="55"/>
      <c r="B64" s="123" t="s">
        <v>60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9">
        <v>10</v>
      </c>
      <c r="N64" s="32"/>
      <c r="O64" s="16"/>
      <c r="P64" s="80">
        <f t="shared" ref="P64" si="9">O64*M64</f>
        <v>0</v>
      </c>
    </row>
    <row r="65" spans="1:16" ht="36" customHeight="1" x14ac:dyDescent="0.25">
      <c r="A65" s="55">
        <f>A63+1</f>
        <v>10</v>
      </c>
      <c r="B65" s="123" t="s">
        <v>61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9">
        <v>30</v>
      </c>
      <c r="N65" s="32"/>
      <c r="O65" s="17"/>
      <c r="P65" s="80">
        <f t="shared" si="6"/>
        <v>0</v>
      </c>
    </row>
    <row r="66" spans="1:16" ht="36" customHeight="1" x14ac:dyDescent="0.25">
      <c r="A66" s="55">
        <v>11</v>
      </c>
      <c r="B66" s="123" t="s">
        <v>62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9">
        <v>100</v>
      </c>
      <c r="N66" s="32"/>
      <c r="O66" s="17"/>
      <c r="P66" s="80">
        <f t="shared" si="6"/>
        <v>0</v>
      </c>
    </row>
    <row r="67" spans="1:16" ht="51.75" customHeight="1" x14ac:dyDescent="0.25">
      <c r="A67" s="55">
        <v>12</v>
      </c>
      <c r="B67" s="123" t="s">
        <v>63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9">
        <v>20</v>
      </c>
      <c r="N67" s="32"/>
      <c r="O67" s="16"/>
      <c r="P67" s="80">
        <f t="shared" si="6"/>
        <v>0</v>
      </c>
    </row>
    <row r="68" spans="1:16" x14ac:dyDescent="0.25">
      <c r="A68" s="55">
        <f t="shared" si="8"/>
        <v>13</v>
      </c>
      <c r="B68" s="123" t="s">
        <v>64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9">
        <v>10</v>
      </c>
      <c r="N68" s="32"/>
      <c r="O68" s="16"/>
      <c r="P68" s="80">
        <f t="shared" si="6"/>
        <v>0</v>
      </c>
    </row>
    <row r="69" spans="1:16" x14ac:dyDescent="0.25">
      <c r="A69" s="55">
        <f t="shared" si="8"/>
        <v>14</v>
      </c>
      <c r="B69" s="123" t="s">
        <v>65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9">
        <v>100</v>
      </c>
      <c r="N69" s="32"/>
      <c r="O69" s="16"/>
      <c r="P69" s="80">
        <f t="shared" si="6"/>
        <v>0</v>
      </c>
    </row>
    <row r="70" spans="1:16" x14ac:dyDescent="0.25">
      <c r="A70" s="55">
        <f t="shared" si="8"/>
        <v>15</v>
      </c>
      <c r="B70" s="123" t="s">
        <v>66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9">
        <v>20</v>
      </c>
      <c r="N70" s="32"/>
      <c r="O70" s="16"/>
      <c r="P70" s="80">
        <f t="shared" si="6"/>
        <v>0</v>
      </c>
    </row>
    <row r="71" spans="1:16" ht="27" customHeight="1" x14ac:dyDescent="0.25">
      <c r="A71" s="55">
        <f t="shared" si="8"/>
        <v>16</v>
      </c>
      <c r="B71" s="123" t="s">
        <v>67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9">
        <v>100</v>
      </c>
      <c r="N71" s="32"/>
      <c r="O71" s="16"/>
      <c r="P71" s="80">
        <f t="shared" si="6"/>
        <v>0</v>
      </c>
    </row>
    <row r="72" spans="1:16" ht="33" customHeight="1" x14ac:dyDescent="0.25">
      <c r="A72" s="55">
        <f t="shared" si="8"/>
        <v>17</v>
      </c>
      <c r="B72" s="123" t="s">
        <v>68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9">
        <v>20</v>
      </c>
      <c r="N72" s="32"/>
      <c r="O72" s="16"/>
      <c r="P72" s="80">
        <f t="shared" si="6"/>
        <v>0</v>
      </c>
    </row>
    <row r="73" spans="1:16" ht="31.5" customHeight="1" x14ac:dyDescent="0.25">
      <c r="A73" s="55">
        <f t="shared" si="8"/>
        <v>18</v>
      </c>
      <c r="B73" s="121" t="s">
        <v>69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1">
        <v>50</v>
      </c>
      <c r="N73" s="32"/>
      <c r="O73" s="18"/>
      <c r="P73" s="80">
        <f t="shared" si="6"/>
        <v>0</v>
      </c>
    </row>
    <row r="74" spans="1:16" x14ac:dyDescent="0.25">
      <c r="A74" s="55">
        <f t="shared" si="8"/>
        <v>19</v>
      </c>
      <c r="B74" s="121" t="s">
        <v>70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9">
        <v>50</v>
      </c>
      <c r="N74" s="32"/>
      <c r="O74" s="16"/>
      <c r="P74" s="80">
        <f t="shared" si="6"/>
        <v>0</v>
      </c>
    </row>
    <row r="75" spans="1:16" x14ac:dyDescent="0.25">
      <c r="A75" s="55">
        <f t="shared" si="8"/>
        <v>20</v>
      </c>
      <c r="B75" s="121" t="s">
        <v>71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9">
        <v>40</v>
      </c>
      <c r="N75" s="79"/>
      <c r="O75" s="16"/>
      <c r="P75" s="80">
        <f t="shared" si="6"/>
        <v>0</v>
      </c>
    </row>
    <row r="76" spans="1:16" x14ac:dyDescent="0.25">
      <c r="A76" s="55">
        <v>21</v>
      </c>
      <c r="B76" s="121" t="s">
        <v>72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9">
        <v>12</v>
      </c>
      <c r="N76" s="79"/>
      <c r="O76" s="16"/>
      <c r="P76" s="80">
        <f t="shared" ref="P76" si="10">O76*M76</f>
        <v>0</v>
      </c>
    </row>
    <row r="77" spans="1:16" ht="15.75" thickBot="1" x14ac:dyDescent="0.3">
      <c r="A77" s="57">
        <v>22</v>
      </c>
      <c r="B77" s="122" t="s">
        <v>73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">
        <v>2</v>
      </c>
      <c r="N77" s="79"/>
      <c r="O77" s="82"/>
      <c r="P77" s="81">
        <f t="shared" si="6"/>
        <v>0</v>
      </c>
    </row>
    <row r="78" spans="1:16" ht="15.75" thickBot="1" x14ac:dyDescent="0.3">
      <c r="A78" s="32"/>
      <c r="B78" s="61"/>
      <c r="C78" s="32"/>
      <c r="D78" s="61"/>
      <c r="E78" s="61"/>
      <c r="F78" s="61"/>
      <c r="G78" s="61"/>
      <c r="H78" s="61"/>
      <c r="I78" s="61"/>
      <c r="J78" s="61"/>
      <c r="K78" s="61"/>
      <c r="L78" s="61"/>
      <c r="M78" s="32"/>
      <c r="N78" s="32"/>
      <c r="O78" s="5" t="s">
        <v>21</v>
      </c>
      <c r="P78" s="20">
        <f>SUM(P55:P77)</f>
        <v>0</v>
      </c>
    </row>
    <row r="79" spans="1:16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.75" customHeight="1" x14ac:dyDescent="0.25">
      <c r="A80" s="105" t="s">
        <v>74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68"/>
      <c r="O80" s="68"/>
      <c r="P80" s="69"/>
    </row>
    <row r="81" spans="1:16" x14ac:dyDescent="0.25">
      <c r="A81" s="93" t="s">
        <v>2</v>
      </c>
      <c r="B81" s="95" t="s">
        <v>3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7" t="s">
        <v>23</v>
      </c>
      <c r="N81" s="54"/>
      <c r="O81" s="115" t="s">
        <v>24</v>
      </c>
      <c r="P81" s="115" t="s">
        <v>7</v>
      </c>
    </row>
    <row r="82" spans="1:16" ht="15.75" thickBot="1" x14ac:dyDescent="0.3">
      <c r="A82" s="112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4"/>
      <c r="N82" s="54"/>
      <c r="O82" s="116"/>
      <c r="P82" s="117"/>
    </row>
    <row r="83" spans="1:16" ht="62.25" customHeight="1" x14ac:dyDescent="0.25">
      <c r="A83" s="58">
        <v>1</v>
      </c>
      <c r="B83" s="110" t="s">
        <v>75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7">
        <v>82</v>
      </c>
      <c r="N83" s="32"/>
      <c r="O83" s="8"/>
      <c r="P83" s="62">
        <f>O83*M83</f>
        <v>0</v>
      </c>
    </row>
    <row r="84" spans="1:16" ht="68.25" customHeight="1" thickBot="1" x14ac:dyDescent="0.3">
      <c r="A84" s="57">
        <f>A83+1</f>
        <v>2</v>
      </c>
      <c r="B84" s="107" t="s">
        <v>76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2">
        <v>24</v>
      </c>
      <c r="N84" s="32"/>
      <c r="O84" s="13"/>
      <c r="P84" s="63">
        <f>O84*M84</f>
        <v>0</v>
      </c>
    </row>
    <row r="85" spans="1:16" ht="15.75" thickBot="1" x14ac:dyDescent="0.3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19" t="s">
        <v>21</v>
      </c>
      <c r="P85" s="20">
        <f>SUM(P83:P84)</f>
        <v>0</v>
      </c>
    </row>
    <row r="86" spans="1:16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.75" customHeight="1" x14ac:dyDescent="0.25">
      <c r="A87" s="105" t="s">
        <v>77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68"/>
      <c r="O87" s="68"/>
      <c r="P87" s="69"/>
    </row>
    <row r="88" spans="1:16" x14ac:dyDescent="0.25">
      <c r="A88" s="93" t="s">
        <v>2</v>
      </c>
      <c r="B88" s="95" t="s">
        <v>3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7" t="s">
        <v>23</v>
      </c>
      <c r="N88" s="54"/>
      <c r="O88" s="115" t="s">
        <v>24</v>
      </c>
      <c r="P88" s="115" t="s">
        <v>7</v>
      </c>
    </row>
    <row r="89" spans="1:16" ht="15.75" thickBot="1" x14ac:dyDescent="0.3">
      <c r="A89" s="112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4"/>
      <c r="N89" s="54"/>
      <c r="O89" s="116"/>
      <c r="P89" s="117"/>
    </row>
    <row r="90" spans="1:16" ht="22.5" customHeight="1" x14ac:dyDescent="0.25">
      <c r="A90" s="58">
        <v>1</v>
      </c>
      <c r="B90" s="120" t="s">
        <v>78</v>
      </c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7">
        <v>50</v>
      </c>
      <c r="N90" s="32"/>
      <c r="O90" s="8"/>
      <c r="P90" s="62">
        <f t="shared" ref="P90:P109" si="11">O90*M90</f>
        <v>0</v>
      </c>
    </row>
    <row r="91" spans="1:16" ht="27.75" customHeight="1" x14ac:dyDescent="0.25">
      <c r="A91" s="55">
        <f t="shared" ref="A91:A108" si="12">A90+1</f>
        <v>2</v>
      </c>
      <c r="B91" s="118" t="s">
        <v>79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9">
        <v>20</v>
      </c>
      <c r="N91" s="32"/>
      <c r="O91" s="10"/>
      <c r="P91" s="59">
        <f t="shared" si="11"/>
        <v>0</v>
      </c>
    </row>
    <row r="92" spans="1:16" x14ac:dyDescent="0.25">
      <c r="A92" s="55">
        <v>3</v>
      </c>
      <c r="B92" s="118" t="s">
        <v>80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9">
        <v>20</v>
      </c>
      <c r="N92" s="32"/>
      <c r="O92" s="10"/>
      <c r="P92" s="59">
        <f t="shared" si="11"/>
        <v>0</v>
      </c>
    </row>
    <row r="93" spans="1:16" ht="27.75" customHeight="1" x14ac:dyDescent="0.25">
      <c r="A93" s="55">
        <v>4</v>
      </c>
      <c r="B93" s="118" t="s">
        <v>81</v>
      </c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9">
        <v>9</v>
      </c>
      <c r="N93" s="32"/>
      <c r="O93" s="10"/>
      <c r="P93" s="59">
        <f t="shared" si="11"/>
        <v>0</v>
      </c>
    </row>
    <row r="94" spans="1:16" ht="92.25" customHeight="1" x14ac:dyDescent="0.25">
      <c r="A94" s="55">
        <v>5</v>
      </c>
      <c r="B94" s="119" t="s">
        <v>82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9">
        <v>10</v>
      </c>
      <c r="N94" s="32"/>
      <c r="O94" s="10"/>
      <c r="P94" s="59">
        <f t="shared" si="11"/>
        <v>0</v>
      </c>
    </row>
    <row r="95" spans="1:16" x14ac:dyDescent="0.25">
      <c r="A95" s="55">
        <f t="shared" si="12"/>
        <v>6</v>
      </c>
      <c r="B95" s="118" t="s">
        <v>83</v>
      </c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">
        <v>5</v>
      </c>
      <c r="N95" s="32"/>
      <c r="O95" s="10"/>
      <c r="P95" s="59">
        <f t="shared" si="11"/>
        <v>0</v>
      </c>
    </row>
    <row r="96" spans="1:16" x14ac:dyDescent="0.25">
      <c r="A96" s="55">
        <v>7</v>
      </c>
      <c r="B96" s="118" t="s">
        <v>84</v>
      </c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9">
        <v>3</v>
      </c>
      <c r="N96" s="32"/>
      <c r="O96" s="10"/>
      <c r="P96" s="59">
        <f t="shared" si="11"/>
        <v>0</v>
      </c>
    </row>
    <row r="97" spans="1:16" x14ac:dyDescent="0.25">
      <c r="A97" s="55">
        <f t="shared" si="12"/>
        <v>8</v>
      </c>
      <c r="B97" s="118" t="s">
        <v>85</v>
      </c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9">
        <v>30</v>
      </c>
      <c r="N97" s="32"/>
      <c r="O97" s="10"/>
      <c r="P97" s="59">
        <f t="shared" si="11"/>
        <v>0</v>
      </c>
    </row>
    <row r="98" spans="1:16" x14ac:dyDescent="0.25">
      <c r="A98" s="55">
        <f t="shared" si="12"/>
        <v>9</v>
      </c>
      <c r="B98" s="118" t="s">
        <v>86</v>
      </c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">
        <v>10</v>
      </c>
      <c r="N98" s="32"/>
      <c r="O98" s="10"/>
      <c r="P98" s="59">
        <f t="shared" si="11"/>
        <v>0</v>
      </c>
    </row>
    <row r="99" spans="1:16" x14ac:dyDescent="0.25">
      <c r="A99" s="55">
        <v>10</v>
      </c>
      <c r="B99" s="118" t="s">
        <v>87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9">
        <v>5</v>
      </c>
      <c r="N99" s="32"/>
      <c r="O99" s="10"/>
      <c r="P99" s="59">
        <f t="shared" si="11"/>
        <v>0</v>
      </c>
    </row>
    <row r="100" spans="1:16" x14ac:dyDescent="0.25">
      <c r="A100" s="55">
        <f t="shared" si="12"/>
        <v>11</v>
      </c>
      <c r="B100" s="118" t="s">
        <v>88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">
        <v>10</v>
      </c>
      <c r="N100" s="32"/>
      <c r="O100" s="10"/>
      <c r="P100" s="59">
        <f t="shared" si="11"/>
        <v>0</v>
      </c>
    </row>
    <row r="101" spans="1:16" x14ac:dyDescent="0.25">
      <c r="A101" s="55">
        <f t="shared" si="12"/>
        <v>12</v>
      </c>
      <c r="B101" s="118" t="s">
        <v>89</v>
      </c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9">
        <v>10</v>
      </c>
      <c r="N101" s="32"/>
      <c r="O101" s="10"/>
      <c r="P101" s="59">
        <f t="shared" si="11"/>
        <v>0</v>
      </c>
    </row>
    <row r="102" spans="1:16" x14ac:dyDescent="0.25">
      <c r="A102" s="55">
        <f t="shared" si="12"/>
        <v>13</v>
      </c>
      <c r="B102" s="118" t="s">
        <v>90</v>
      </c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9">
        <v>15</v>
      </c>
      <c r="N102" s="32"/>
      <c r="O102" s="10"/>
      <c r="P102" s="59">
        <f t="shared" si="11"/>
        <v>0</v>
      </c>
    </row>
    <row r="103" spans="1:16" x14ac:dyDescent="0.25">
      <c r="A103" s="55">
        <f t="shared" si="12"/>
        <v>14</v>
      </c>
      <c r="B103" s="118" t="s">
        <v>91</v>
      </c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">
        <v>10</v>
      </c>
      <c r="N103" s="32"/>
      <c r="O103" s="10"/>
      <c r="P103" s="59">
        <f t="shared" si="11"/>
        <v>0</v>
      </c>
    </row>
    <row r="104" spans="1:16" x14ac:dyDescent="0.25">
      <c r="A104" s="55">
        <f t="shared" si="12"/>
        <v>15</v>
      </c>
      <c r="B104" s="118" t="s">
        <v>92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9">
        <v>3</v>
      </c>
      <c r="N104" s="32"/>
      <c r="O104" s="10"/>
      <c r="P104" s="59">
        <f t="shared" si="11"/>
        <v>0</v>
      </c>
    </row>
    <row r="105" spans="1:16" x14ac:dyDescent="0.25">
      <c r="A105" s="55">
        <f t="shared" si="12"/>
        <v>16</v>
      </c>
      <c r="B105" s="118" t="s">
        <v>93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9">
        <v>50</v>
      </c>
      <c r="N105" s="32"/>
      <c r="O105" s="10"/>
      <c r="P105" s="59">
        <f t="shared" si="11"/>
        <v>0</v>
      </c>
    </row>
    <row r="106" spans="1:16" x14ac:dyDescent="0.25">
      <c r="A106" s="55">
        <f t="shared" si="12"/>
        <v>17</v>
      </c>
      <c r="B106" s="118" t="s">
        <v>94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9">
        <v>50</v>
      </c>
      <c r="N106" s="32"/>
      <c r="O106" s="10"/>
      <c r="P106" s="59">
        <f t="shared" si="11"/>
        <v>0</v>
      </c>
    </row>
    <row r="107" spans="1:16" x14ac:dyDescent="0.25">
      <c r="A107" s="55">
        <f t="shared" si="12"/>
        <v>18</v>
      </c>
      <c r="B107" s="118" t="s">
        <v>95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9">
        <v>20</v>
      </c>
      <c r="N107" s="32"/>
      <c r="O107" s="10"/>
      <c r="P107" s="59">
        <f t="shared" si="11"/>
        <v>0</v>
      </c>
    </row>
    <row r="108" spans="1:16" x14ac:dyDescent="0.25">
      <c r="A108" s="55">
        <f t="shared" si="12"/>
        <v>19</v>
      </c>
      <c r="B108" s="118" t="s">
        <v>96</v>
      </c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9">
        <v>10</v>
      </c>
      <c r="N108" s="32"/>
      <c r="O108" s="10"/>
      <c r="P108" s="59">
        <f t="shared" si="11"/>
        <v>0</v>
      </c>
    </row>
    <row r="109" spans="1:16" ht="15.75" thickBot="1" x14ac:dyDescent="0.3">
      <c r="A109" s="57">
        <v>20</v>
      </c>
      <c r="B109" s="111" t="s">
        <v>97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21">
        <v>50</v>
      </c>
      <c r="N109" s="32"/>
      <c r="O109" s="13"/>
      <c r="P109" s="63">
        <f t="shared" si="11"/>
        <v>0</v>
      </c>
    </row>
    <row r="110" spans="1:16" ht="15.75" thickBot="1" x14ac:dyDescent="0.3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5" t="s">
        <v>21</v>
      </c>
      <c r="P110" s="6">
        <f>SUM(P90:P109)</f>
        <v>0</v>
      </c>
    </row>
    <row r="111" spans="1:16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.75" customHeight="1" x14ac:dyDescent="0.25">
      <c r="A112" s="105" t="s">
        <v>98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68"/>
      <c r="O112" s="68"/>
      <c r="P112" s="69"/>
    </row>
    <row r="113" spans="1:16" x14ac:dyDescent="0.25">
      <c r="A113" s="93" t="s">
        <v>2</v>
      </c>
      <c r="B113" s="95" t="s">
        <v>3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7" t="s">
        <v>23</v>
      </c>
      <c r="N113" s="54"/>
      <c r="O113" s="115" t="s">
        <v>24</v>
      </c>
      <c r="P113" s="115" t="s">
        <v>7</v>
      </c>
    </row>
    <row r="114" spans="1:16" ht="15.75" thickBot="1" x14ac:dyDescent="0.3">
      <c r="A114" s="112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4"/>
      <c r="N114" s="54"/>
      <c r="O114" s="116"/>
      <c r="P114" s="117"/>
    </row>
    <row r="115" spans="1:16" x14ac:dyDescent="0.25">
      <c r="A115" s="58">
        <v>1</v>
      </c>
      <c r="B115" s="110" t="s">
        <v>99</v>
      </c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7">
        <v>20</v>
      </c>
      <c r="N115" s="32"/>
      <c r="O115" s="8"/>
      <c r="P115" s="62">
        <f t="shared" ref="P115:P125" si="13">O115*M115</f>
        <v>0</v>
      </c>
    </row>
    <row r="116" spans="1:16" x14ac:dyDescent="0.25">
      <c r="A116" s="55">
        <f t="shared" ref="A116:A124" si="14">A115+1</f>
        <v>2</v>
      </c>
      <c r="B116" s="108" t="s">
        <v>100</v>
      </c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9">
        <v>20</v>
      </c>
      <c r="N116" s="32"/>
      <c r="O116" s="10"/>
      <c r="P116" s="59">
        <f t="shared" si="13"/>
        <v>0</v>
      </c>
    </row>
    <row r="117" spans="1:16" x14ac:dyDescent="0.25">
      <c r="A117" s="55">
        <f t="shared" si="14"/>
        <v>3</v>
      </c>
      <c r="B117" s="108" t="s">
        <v>101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9">
        <v>20</v>
      </c>
      <c r="N117" s="32"/>
      <c r="O117" s="10"/>
      <c r="P117" s="59">
        <f t="shared" si="13"/>
        <v>0</v>
      </c>
    </row>
    <row r="118" spans="1:16" x14ac:dyDescent="0.25">
      <c r="A118" s="55">
        <f t="shared" si="14"/>
        <v>4</v>
      </c>
      <c r="B118" s="108" t="s">
        <v>102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1">
        <v>20</v>
      </c>
      <c r="N118" s="32"/>
      <c r="O118" s="10"/>
      <c r="P118" s="59">
        <f t="shared" si="13"/>
        <v>0</v>
      </c>
    </row>
    <row r="119" spans="1:16" x14ac:dyDescent="0.25">
      <c r="A119" s="55">
        <f t="shared" si="14"/>
        <v>5</v>
      </c>
      <c r="B119" s="108" t="s">
        <v>103</v>
      </c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9">
        <v>20</v>
      </c>
      <c r="N119" s="32"/>
      <c r="O119" s="10"/>
      <c r="P119" s="59">
        <f t="shared" si="13"/>
        <v>0</v>
      </c>
    </row>
    <row r="120" spans="1:16" x14ac:dyDescent="0.25">
      <c r="A120" s="55">
        <f t="shared" si="14"/>
        <v>6</v>
      </c>
      <c r="B120" s="108" t="s">
        <v>104</v>
      </c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9">
        <v>100</v>
      </c>
      <c r="N120" s="32"/>
      <c r="O120" s="10"/>
      <c r="P120" s="59">
        <f t="shared" si="13"/>
        <v>0</v>
      </c>
    </row>
    <row r="121" spans="1:16" x14ac:dyDescent="0.25">
      <c r="A121" s="55">
        <v>7</v>
      </c>
      <c r="B121" s="108" t="s">
        <v>105</v>
      </c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1">
        <v>20</v>
      </c>
      <c r="N121" s="32"/>
      <c r="O121" s="22"/>
      <c r="P121" s="59">
        <f t="shared" si="13"/>
        <v>0</v>
      </c>
    </row>
    <row r="122" spans="1:16" ht="44.25" customHeight="1" x14ac:dyDescent="0.25">
      <c r="A122" s="55">
        <v>8</v>
      </c>
      <c r="B122" s="108" t="s">
        <v>106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1">
        <v>16</v>
      </c>
      <c r="N122" s="32"/>
      <c r="O122" s="10"/>
      <c r="P122" s="59">
        <f t="shared" si="13"/>
        <v>0</v>
      </c>
    </row>
    <row r="123" spans="1:16" x14ac:dyDescent="0.25">
      <c r="A123" s="55">
        <f t="shared" si="14"/>
        <v>9</v>
      </c>
      <c r="B123" s="108" t="s">
        <v>107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23">
        <v>20</v>
      </c>
      <c r="N123" s="32"/>
      <c r="O123" s="10"/>
      <c r="P123" s="59">
        <f t="shared" si="13"/>
        <v>0</v>
      </c>
    </row>
    <row r="124" spans="1:16" x14ac:dyDescent="0.25">
      <c r="A124" s="55">
        <f t="shared" si="14"/>
        <v>10</v>
      </c>
      <c r="B124" s="108" t="s">
        <v>108</v>
      </c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23">
        <v>10</v>
      </c>
      <c r="N124" s="32"/>
      <c r="O124" s="10"/>
      <c r="P124" s="59">
        <f t="shared" si="13"/>
        <v>0</v>
      </c>
    </row>
    <row r="125" spans="1:16" ht="15.75" thickBot="1" x14ac:dyDescent="0.3">
      <c r="A125" s="57">
        <v>11</v>
      </c>
      <c r="B125" s="107" t="s">
        <v>109</v>
      </c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21">
        <v>50</v>
      </c>
      <c r="N125" s="32"/>
      <c r="O125" s="74"/>
      <c r="P125" s="60">
        <f t="shared" si="13"/>
        <v>0</v>
      </c>
    </row>
    <row r="126" spans="1:16" ht="15.75" thickBot="1" x14ac:dyDescent="0.3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27" t="s">
        <v>21</v>
      </c>
      <c r="P126" s="6">
        <f>SUM(P115:P125)</f>
        <v>0</v>
      </c>
    </row>
    <row r="127" spans="1:16" ht="15.75" thickBot="1" x14ac:dyDescent="0.3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24"/>
      <c r="P127" s="25"/>
    </row>
    <row r="128" spans="1:16" ht="15.75" customHeight="1" x14ac:dyDescent="0.25">
      <c r="A128" s="105" t="s">
        <v>110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68"/>
      <c r="O128" s="68"/>
      <c r="P128" s="69"/>
    </row>
    <row r="129" spans="1:16" x14ac:dyDescent="0.25">
      <c r="A129" s="93" t="s">
        <v>2</v>
      </c>
      <c r="B129" s="95" t="s">
        <v>3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7" t="s">
        <v>23</v>
      </c>
      <c r="N129" s="54"/>
      <c r="O129" s="99" t="s">
        <v>7</v>
      </c>
      <c r="P129" s="100"/>
    </row>
    <row r="130" spans="1:16" ht="15.75" thickBot="1" x14ac:dyDescent="0.3">
      <c r="A130" s="94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8"/>
      <c r="N130" s="54"/>
      <c r="O130" s="101"/>
      <c r="P130" s="102"/>
    </row>
    <row r="131" spans="1:16" ht="15.75" thickBot="1" x14ac:dyDescent="0.3">
      <c r="A131" s="64">
        <v>1</v>
      </c>
      <c r="B131" s="88" t="s">
        <v>110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26">
        <v>1</v>
      </c>
      <c r="N131" s="32"/>
      <c r="O131" s="89"/>
      <c r="P131" s="90"/>
    </row>
    <row r="132" spans="1:16" ht="15.75" thickBot="1" x14ac:dyDescent="0.3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27" t="s">
        <v>21</v>
      </c>
      <c r="P132" s="6">
        <f>O131</f>
        <v>0</v>
      </c>
    </row>
    <row r="133" spans="1:16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.75" customHeight="1" x14ac:dyDescent="0.25">
      <c r="A134" s="105" t="s">
        <v>111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68"/>
      <c r="O134" s="68"/>
      <c r="P134" s="69"/>
    </row>
    <row r="135" spans="1:16" x14ac:dyDescent="0.25">
      <c r="A135" s="93" t="s">
        <v>2</v>
      </c>
      <c r="B135" s="95" t="s">
        <v>3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7" t="s">
        <v>23</v>
      </c>
      <c r="N135" s="54"/>
      <c r="O135" s="99" t="s">
        <v>7</v>
      </c>
      <c r="P135" s="100"/>
    </row>
    <row r="136" spans="1:16" ht="15.75" thickBot="1" x14ac:dyDescent="0.3">
      <c r="A136" s="94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8"/>
      <c r="N136" s="54"/>
      <c r="O136" s="101"/>
      <c r="P136" s="102"/>
    </row>
    <row r="137" spans="1:16" ht="15.75" thickBot="1" x14ac:dyDescent="0.3">
      <c r="A137" s="64">
        <v>1</v>
      </c>
      <c r="B137" s="88" t="s">
        <v>112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26">
        <v>1</v>
      </c>
      <c r="N137" s="32"/>
      <c r="O137" s="89"/>
      <c r="P137" s="90"/>
    </row>
    <row r="138" spans="1:16" ht="15.75" thickBot="1" x14ac:dyDescent="0.3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27" t="s">
        <v>21</v>
      </c>
      <c r="P138" s="6">
        <f>O137</f>
        <v>0</v>
      </c>
    </row>
    <row r="139" spans="1:16" ht="15.75" thickBot="1" x14ac:dyDescent="0.3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.75" thickBot="1" x14ac:dyDescent="0.3">
      <c r="A140" s="32"/>
      <c r="B140" s="32"/>
      <c r="C140" s="32"/>
      <c r="D140" s="32"/>
      <c r="E140" s="32"/>
      <c r="F140" s="32"/>
      <c r="G140" s="32"/>
      <c r="H140" s="32"/>
      <c r="I140" s="32"/>
      <c r="J140" s="91" t="s">
        <v>113</v>
      </c>
      <c r="K140" s="92"/>
      <c r="L140" s="92"/>
      <c r="M140" s="92"/>
      <c r="N140" s="65"/>
      <c r="O140" s="83">
        <f>P16</f>
        <v>0</v>
      </c>
      <c r="P140" s="84"/>
    </row>
    <row r="141" spans="1:16" ht="15.75" thickBot="1" x14ac:dyDescent="0.3">
      <c r="A141" s="32"/>
      <c r="B141" s="32"/>
      <c r="C141" s="32"/>
      <c r="D141" s="32"/>
      <c r="E141" s="32"/>
      <c r="F141" s="32"/>
      <c r="G141" s="32"/>
      <c r="H141" s="32"/>
      <c r="I141" s="32"/>
      <c r="J141" s="28"/>
      <c r="K141" s="28"/>
      <c r="L141" s="28"/>
      <c r="M141" s="28"/>
      <c r="N141" s="32"/>
      <c r="O141" s="32"/>
      <c r="P141" s="32"/>
    </row>
    <row r="142" spans="1:16" ht="15.75" thickBot="1" x14ac:dyDescent="0.3">
      <c r="A142" s="32"/>
      <c r="B142" s="32"/>
      <c r="C142" s="32"/>
      <c r="D142" s="32"/>
      <c r="E142" s="32"/>
      <c r="F142" s="32"/>
      <c r="G142" s="32"/>
      <c r="H142" s="32"/>
      <c r="I142" s="32"/>
      <c r="J142" s="91" t="s">
        <v>114</v>
      </c>
      <c r="K142" s="92"/>
      <c r="L142" s="92"/>
      <c r="M142" s="92"/>
      <c r="N142" s="65"/>
      <c r="O142" s="83">
        <f>P38+P50+P78+P110+P126+P85+P132+P138</f>
        <v>0</v>
      </c>
      <c r="P142" s="84"/>
    </row>
    <row r="143" spans="1:16" ht="15.75" thickBot="1" x14ac:dyDescent="0.3">
      <c r="A143" s="32"/>
      <c r="B143" s="32"/>
      <c r="C143" s="32"/>
      <c r="D143" s="32"/>
      <c r="E143" s="32"/>
      <c r="F143" s="32"/>
      <c r="G143" s="32"/>
      <c r="H143" s="32"/>
      <c r="I143" s="32"/>
      <c r="J143" s="28"/>
      <c r="K143" s="28"/>
      <c r="L143" s="28"/>
      <c r="M143" s="28"/>
      <c r="N143" s="32"/>
      <c r="O143" s="32"/>
      <c r="P143" s="32"/>
    </row>
    <row r="144" spans="1:16" ht="15.75" thickBot="1" x14ac:dyDescent="0.3">
      <c r="A144" s="109"/>
      <c r="B144" s="109"/>
      <c r="C144" s="109"/>
      <c r="D144" s="109"/>
      <c r="E144" s="109"/>
      <c r="F144" s="109"/>
      <c r="G144" s="109"/>
      <c r="H144" s="109"/>
      <c r="I144" s="32"/>
      <c r="J144" s="91" t="s">
        <v>115</v>
      </c>
      <c r="K144" s="92"/>
      <c r="L144" s="92"/>
      <c r="M144" s="92"/>
      <c r="N144" s="65"/>
      <c r="O144" s="83">
        <f>O140+O142</f>
        <v>0</v>
      </c>
      <c r="P144" s="84"/>
    </row>
  </sheetData>
  <mergeCells count="161">
    <mergeCell ref="A19:A20"/>
    <mergeCell ref="B19:L20"/>
    <mergeCell ref="M19:M20"/>
    <mergeCell ref="O19:O20"/>
    <mergeCell ref="A3:P3"/>
    <mergeCell ref="A4:A6"/>
    <mergeCell ref="B4:G6"/>
    <mergeCell ref="H4:J4"/>
    <mergeCell ref="K4:M4"/>
    <mergeCell ref="O4:O6"/>
    <mergeCell ref="P4:P6"/>
    <mergeCell ref="H5:I5"/>
    <mergeCell ref="J5:J6"/>
    <mergeCell ref="K5:L5"/>
    <mergeCell ref="B8:G8"/>
    <mergeCell ref="B11:G11"/>
    <mergeCell ref="M5:M6"/>
    <mergeCell ref="B7:G7"/>
    <mergeCell ref="B9:G9"/>
    <mergeCell ref="B10:G10"/>
    <mergeCell ref="P19:P20"/>
    <mergeCell ref="B21:L21"/>
    <mergeCell ref="B22:L22"/>
    <mergeCell ref="B23:L23"/>
    <mergeCell ref="B12:G12"/>
    <mergeCell ref="B13:G13"/>
    <mergeCell ref="B14:G14"/>
    <mergeCell ref="B15:G15"/>
    <mergeCell ref="B31:L31"/>
    <mergeCell ref="B32:L32"/>
    <mergeCell ref="B33:L33"/>
    <mergeCell ref="B34:L34"/>
    <mergeCell ref="B35:L35"/>
    <mergeCell ref="B36:L36"/>
    <mergeCell ref="B24:L24"/>
    <mergeCell ref="B25:L25"/>
    <mergeCell ref="B26:L26"/>
    <mergeCell ref="B28:L28"/>
    <mergeCell ref="B29:L29"/>
    <mergeCell ref="B30:L30"/>
    <mergeCell ref="B27:L27"/>
    <mergeCell ref="B37:L37"/>
    <mergeCell ref="B38:L38"/>
    <mergeCell ref="B39:L39"/>
    <mergeCell ref="A41:A42"/>
    <mergeCell ref="B41:L42"/>
    <mergeCell ref="M41:M42"/>
    <mergeCell ref="O41:O42"/>
    <mergeCell ref="P41:P42"/>
    <mergeCell ref="A40:M40"/>
    <mergeCell ref="O53:O54"/>
    <mergeCell ref="P53:P54"/>
    <mergeCell ref="B48:L48"/>
    <mergeCell ref="B49:L49"/>
    <mergeCell ref="B50:L50"/>
    <mergeCell ref="B43:L43"/>
    <mergeCell ref="B44:L44"/>
    <mergeCell ref="B45:L45"/>
    <mergeCell ref="B46:L46"/>
    <mergeCell ref="B47:L47"/>
    <mergeCell ref="B57:L57"/>
    <mergeCell ref="B58:L58"/>
    <mergeCell ref="B59:L59"/>
    <mergeCell ref="B55:L55"/>
    <mergeCell ref="B56:L56"/>
    <mergeCell ref="A53:A54"/>
    <mergeCell ref="B53:L54"/>
    <mergeCell ref="M53:M54"/>
    <mergeCell ref="B67:L67"/>
    <mergeCell ref="B68:L68"/>
    <mergeCell ref="B69:L69"/>
    <mergeCell ref="B70:L70"/>
    <mergeCell ref="B71:L71"/>
    <mergeCell ref="B72:L72"/>
    <mergeCell ref="B60:L60"/>
    <mergeCell ref="B61:L61"/>
    <mergeCell ref="B62:L62"/>
    <mergeCell ref="B63:L63"/>
    <mergeCell ref="B65:L65"/>
    <mergeCell ref="B64:L64"/>
    <mergeCell ref="B66:L66"/>
    <mergeCell ref="O88:O89"/>
    <mergeCell ref="P88:P89"/>
    <mergeCell ref="A87:M87"/>
    <mergeCell ref="B73:L73"/>
    <mergeCell ref="B74:L74"/>
    <mergeCell ref="B75:L75"/>
    <mergeCell ref="B77:L77"/>
    <mergeCell ref="A81:A82"/>
    <mergeCell ref="B81:L82"/>
    <mergeCell ref="M81:M82"/>
    <mergeCell ref="O81:O82"/>
    <mergeCell ref="P81:P82"/>
    <mergeCell ref="B76:L76"/>
    <mergeCell ref="A80:M80"/>
    <mergeCell ref="B90:L90"/>
    <mergeCell ref="B91:L91"/>
    <mergeCell ref="B92:L92"/>
    <mergeCell ref="B93:L93"/>
    <mergeCell ref="B83:L83"/>
    <mergeCell ref="B84:L84"/>
    <mergeCell ref="A88:A89"/>
    <mergeCell ref="B88:L89"/>
    <mergeCell ref="M88:M89"/>
    <mergeCell ref="B98:L98"/>
    <mergeCell ref="B99:L99"/>
    <mergeCell ref="B100:L100"/>
    <mergeCell ref="B101:L101"/>
    <mergeCell ref="B102:L102"/>
    <mergeCell ref="B94:L94"/>
    <mergeCell ref="B95:L95"/>
    <mergeCell ref="B96:L96"/>
    <mergeCell ref="B97:L97"/>
    <mergeCell ref="B109:L109"/>
    <mergeCell ref="A113:A114"/>
    <mergeCell ref="B113:L114"/>
    <mergeCell ref="M113:M114"/>
    <mergeCell ref="O113:O114"/>
    <mergeCell ref="P113:P114"/>
    <mergeCell ref="A112:M112"/>
    <mergeCell ref="B103:L103"/>
    <mergeCell ref="B104:L104"/>
    <mergeCell ref="B105:L105"/>
    <mergeCell ref="B106:L106"/>
    <mergeCell ref="B107:L107"/>
    <mergeCell ref="B108:L108"/>
    <mergeCell ref="B124:L124"/>
    <mergeCell ref="A128:M128"/>
    <mergeCell ref="A134:M134"/>
    <mergeCell ref="A144:H144"/>
    <mergeCell ref="J144:M144"/>
    <mergeCell ref="B115:L115"/>
    <mergeCell ref="B116:L116"/>
    <mergeCell ref="B117:L117"/>
    <mergeCell ref="B118:L118"/>
    <mergeCell ref="B119:L119"/>
    <mergeCell ref="B120:L120"/>
    <mergeCell ref="O144:P144"/>
    <mergeCell ref="A1:P1"/>
    <mergeCell ref="B137:L137"/>
    <mergeCell ref="O137:P137"/>
    <mergeCell ref="J140:M140"/>
    <mergeCell ref="O140:P140"/>
    <mergeCell ref="J142:M142"/>
    <mergeCell ref="O142:P142"/>
    <mergeCell ref="B131:L131"/>
    <mergeCell ref="O131:P131"/>
    <mergeCell ref="A135:A136"/>
    <mergeCell ref="B135:L136"/>
    <mergeCell ref="M135:M136"/>
    <mergeCell ref="O135:P136"/>
    <mergeCell ref="A129:A130"/>
    <mergeCell ref="B129:L130"/>
    <mergeCell ref="M129:M130"/>
    <mergeCell ref="O129:P130"/>
    <mergeCell ref="A18:M18"/>
    <mergeCell ref="A52:M52"/>
    <mergeCell ref="B125:L125"/>
    <mergeCell ref="B121:L121"/>
    <mergeCell ref="B122:L122"/>
    <mergeCell ref="B123:L123"/>
  </mergeCells>
  <pageMargins left="0.51181102362204722" right="0.51181102362204722" top="1.5748031496062993" bottom="1.5748031496062993" header="0.31496062992125984" footer="0.31496062992125984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7bcd1e-cacc-4686-bb77-0256440229d7">
      <Terms xmlns="http://schemas.microsoft.com/office/infopath/2007/PartnerControls"/>
    </lcf76f155ced4ddcb4097134ff3c332f>
    <TaxCatchAll xmlns="c864234e-d7b8-4e59-82c1-24a48412b55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84648FFC53984497FE09DB5EEEC2BC" ma:contentTypeVersion="15" ma:contentTypeDescription="Crie um novo documento." ma:contentTypeScope="" ma:versionID="0941369920c7df314c8de399c4a54204">
  <xsd:schema xmlns:xsd="http://www.w3.org/2001/XMLSchema" xmlns:xs="http://www.w3.org/2001/XMLSchema" xmlns:p="http://schemas.microsoft.com/office/2006/metadata/properties" xmlns:ns2="627bcd1e-cacc-4686-bb77-0256440229d7" xmlns:ns3="c864234e-d7b8-4e59-82c1-24a48412b551" targetNamespace="http://schemas.microsoft.com/office/2006/metadata/properties" ma:root="true" ma:fieldsID="f0bb864680b09932be7638af3b9fbebf" ns2:_="" ns3:_="">
    <xsd:import namespace="627bcd1e-cacc-4686-bb77-0256440229d7"/>
    <xsd:import namespace="c864234e-d7b8-4e59-82c1-24a48412b5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7bcd1e-cacc-4686-bb77-0256440229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dc18a15d-d7bf-4888-a0f9-7094c77ac0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4234e-d7b8-4e59-82c1-24a48412b5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ae57a74-bdf2-4d91-982e-e0da8d04fde5}" ma:internalName="TaxCatchAll" ma:showField="CatchAllData" ma:web="c864234e-d7b8-4e59-82c1-24a48412b5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8B12C5-9314-4A3C-B581-E32D07DC3C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475C75-3601-44EE-ABC8-41BB5FB9125D}">
  <ds:schemaRefs>
    <ds:schemaRef ds:uri="http://schemas.microsoft.com/office/2006/metadata/properties"/>
    <ds:schemaRef ds:uri="http://schemas.microsoft.com/office/infopath/2007/PartnerControls"/>
    <ds:schemaRef ds:uri="627bcd1e-cacc-4686-bb77-0256440229d7"/>
    <ds:schemaRef ds:uri="c864234e-d7b8-4e59-82c1-24a48412b551"/>
  </ds:schemaRefs>
</ds:datastoreItem>
</file>

<file path=customXml/itemProps3.xml><?xml version="1.0" encoding="utf-8"?>
<ds:datastoreItem xmlns:ds="http://schemas.openxmlformats.org/officeDocument/2006/customXml" ds:itemID="{A9C36452-3247-4BBC-BD7B-889E567A66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7bcd1e-cacc-4686-bb77-0256440229d7"/>
    <ds:schemaRef ds:uri="c864234e-d7b8-4e59-82c1-24a48412b5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Lazzarini</dc:creator>
  <cp:keywords/>
  <dc:description/>
  <cp:lastModifiedBy>Vagner Amorim de Sousa</cp:lastModifiedBy>
  <cp:revision/>
  <cp:lastPrinted>2022-12-20T14:57:41Z</cp:lastPrinted>
  <dcterms:created xsi:type="dcterms:W3CDTF">2022-08-22T18:23:01Z</dcterms:created>
  <dcterms:modified xsi:type="dcterms:W3CDTF">2022-12-21T18:25:41Z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0x0101000784648FFC53984497FE09DB5EEEC2BC</vt:lpwstr>
  </property>
</Properties>
</file>